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codeName="ThisWorkbook" defaultThemeVersion="124226"/>
  <mc:AlternateContent xmlns:mc="http://schemas.openxmlformats.org/markup-compatibility/2006">
    <mc:Choice Requires="x15">
      <x15ac:absPath xmlns:x15ac="http://schemas.microsoft.com/office/spreadsheetml/2010/11/ac" url="C:\Users\mieyamad\Downloads\"/>
    </mc:Choice>
  </mc:AlternateContent>
  <xr:revisionPtr revIDLastSave="0" documentId="13_ncr:1_{E5C54725-C9BF-4FD0-924E-1B33D9529177}" xr6:coauthVersionLast="47" xr6:coauthVersionMax="47" xr10:uidLastSave="{00000000-0000-0000-0000-000000000000}"/>
  <bookViews>
    <workbookView xWindow="-108" yWindow="-108" windowWidth="23256" windowHeight="12456" tabRatio="868" activeTab="2" xr2:uid="{00000000-000D-0000-FFFF-FFFF00000000}"/>
  </bookViews>
  <sheets>
    <sheet name="受託研究算定要領について" sheetId="14" r:id="rId1"/>
    <sheet name="症例費に関する1症例あたりの算出方法" sheetId="19" r:id="rId2"/>
    <sheet name="PROFILE入力" sheetId="23" r:id="rId3"/>
    <sheet name="積算書" sheetId="22" r:id="rId4"/>
    <sheet name="別添1医薬品算定要領" sheetId="17" r:id="rId5"/>
    <sheet name="別添2医療機器算定要領" sheetId="25" r:id="rId6"/>
    <sheet name="別添3体外診算定要領" sheetId="26" r:id="rId7"/>
    <sheet name="別添4使用成績調査" sheetId="30" r:id="rId8"/>
    <sheet name="別添5副作用・感染算定要領" sheetId="29" r:id="rId9"/>
    <sheet name="別添6その他の受託研究" sheetId="36" r:id="rId10"/>
    <sheet name="別紙１" sheetId="1" r:id="rId11"/>
    <sheet name="別紙２" sheetId="2" r:id="rId12"/>
    <sheet name="別紙３" sheetId="27" r:id="rId13"/>
    <sheet name="別紙４" sheetId="28" r:id="rId14"/>
    <sheet name="受領伝票（製販後調査（使用成績・特定使用成績）" sheetId="33" r:id="rId15"/>
    <sheet name="受領伝票（製販後調査（副作用・感染症報告）" sheetId="34" r:id="rId16"/>
    <sheet name="債権" sheetId="32" state="hidden" r:id="rId17"/>
    <sheet name="分担医師" sheetId="35" state="hidden" r:id="rId18"/>
  </sheets>
  <externalReferences>
    <externalReference r:id="rId19"/>
  </externalReferences>
  <definedNames>
    <definedName name="_xlnm._FilterDatabase" localSheetId="17" hidden="1">分担医師!$A$2:$C$35</definedName>
    <definedName name="_xlnm.Print_Area" localSheetId="2">PROFILE入力!$A$1:$D$27</definedName>
    <definedName name="_xlnm.Print_Area" localSheetId="16">債権!$A$1:$J$52</definedName>
    <definedName name="_xlnm.Print_Area" localSheetId="0">受託研究算定要領について!$A$1:$C$38</definedName>
    <definedName name="_xlnm.Print_Area" localSheetId="14">'受領伝票（製販後調査（使用成績・特定使用成績）'!$A$1:$K$35</definedName>
    <definedName name="_xlnm.Print_Area" localSheetId="15">'受領伝票（製販後調査（副作用・感染症報告）'!$A$1:$K$35</definedName>
    <definedName name="_xlnm.Print_Area" localSheetId="1">症例費に関する1症例あたりの算出方法!$A$1:$E$31</definedName>
    <definedName name="_xlnm.Print_Area" localSheetId="3">積算書!$A$2:$Q$95</definedName>
    <definedName name="_xlnm.Print_Area" localSheetId="10">別紙１!$A$1:$L$33</definedName>
    <definedName name="_xlnm.Print_Area" localSheetId="11">別紙２!$A$1:$I$25</definedName>
    <definedName name="_xlnm.Print_Area" localSheetId="12">別紙３!$A$1:$AD$16</definedName>
    <definedName name="_xlnm.Print_Area" localSheetId="13">別紙４!$A$1:$AD$14</definedName>
    <definedName name="_xlnm.Print_Area" localSheetId="4">別添1医薬品算定要領!$A$1:$C$70</definedName>
    <definedName name="_xlnm.Print_Area" localSheetId="5">別添2医療機器算定要領!$A$1:$C$71</definedName>
    <definedName name="_xlnm.Print_Area" localSheetId="6">別添3体外診算定要領!$A$1:$C$15</definedName>
    <definedName name="_xlnm.Print_Area" localSheetId="7">別添4使用成績調査!$A$1:$C$5</definedName>
    <definedName name="_xlnm.Print_Area" localSheetId="8">別添5副作用・感染算定要領!$A$1:$C$6</definedName>
    <definedName name="_xlnm.Print_Area" localSheetId="9">別添6その他の受託研究!$A$1:$C$15</definedName>
    <definedName name="関係者リスト">[1]委員区分表!$C:$C</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6" i="22" l="1"/>
  <c r="F35" i="34" l="1"/>
  <c r="F35" i="33"/>
  <c r="C63" i="22" l="1"/>
  <c r="B31" i="1" l="1"/>
  <c r="AC18" i="1" l="1"/>
  <c r="AC16" i="1"/>
  <c r="AC15" i="1"/>
  <c r="AA15" i="1"/>
  <c r="AA16" i="1"/>
  <c r="AB18" i="1"/>
  <c r="AB16" i="1"/>
  <c r="AB15" i="1"/>
  <c r="AA18" i="1" l="1"/>
  <c r="AC17" i="1"/>
  <c r="AB17" i="1"/>
  <c r="AA17" i="1"/>
  <c r="AC13" i="1"/>
  <c r="AB13" i="1"/>
  <c r="AA13" i="1"/>
  <c r="AC11" i="1"/>
  <c r="AB11" i="1"/>
  <c r="AA11" i="1"/>
  <c r="AC10" i="1"/>
  <c r="AB10" i="1"/>
  <c r="AA10" i="1"/>
  <c r="AC9" i="1"/>
  <c r="AB9" i="1"/>
  <c r="AA9" i="1"/>
  <c r="AC8" i="1"/>
  <c r="AB8" i="1"/>
  <c r="AA8" i="1"/>
  <c r="G14" i="1" l="1"/>
  <c r="O4" i="22" l="1"/>
  <c r="N4" i="22"/>
  <c r="C52" i="25" l="1"/>
  <c r="D22" i="23" l="1"/>
  <c r="I4" i="2" s="1"/>
  <c r="B69" i="25"/>
  <c r="B67" i="25"/>
  <c r="B64" i="25"/>
  <c r="B61" i="25"/>
  <c r="B56" i="25"/>
  <c r="B54" i="25"/>
  <c r="B51" i="25"/>
  <c r="B48" i="25"/>
  <c r="B43" i="25"/>
  <c r="B38" i="25"/>
  <c r="B36" i="25"/>
  <c r="B33" i="25"/>
  <c r="B30" i="25"/>
  <c r="B26" i="25"/>
  <c r="B24" i="25"/>
  <c r="B21" i="25"/>
  <c r="B18" i="25"/>
  <c r="C70" i="25"/>
  <c r="C68" i="25"/>
  <c r="C65" i="25"/>
  <c r="C62" i="25"/>
  <c r="C61" i="25"/>
  <c r="C57" i="25"/>
  <c r="C55" i="25"/>
  <c r="C49" i="25"/>
  <c r="C48" i="25"/>
  <c r="C44" i="25"/>
  <c r="C43" i="25"/>
  <c r="C39" i="25"/>
  <c r="C37" i="25"/>
  <c r="C34" i="25"/>
  <c r="C31" i="25"/>
  <c r="C30" i="25"/>
  <c r="C27" i="25"/>
  <c r="C25" i="25"/>
  <c r="C23" i="25"/>
  <c r="C22" i="25"/>
  <c r="C21" i="25"/>
  <c r="C20" i="25"/>
  <c r="C19" i="25"/>
  <c r="C18" i="25"/>
  <c r="C14" i="25"/>
  <c r="C12" i="25"/>
  <c r="C10" i="25"/>
  <c r="C9" i="25"/>
  <c r="C8" i="25"/>
  <c r="C7" i="25"/>
  <c r="C6" i="25"/>
  <c r="C5" i="25"/>
  <c r="C3" i="25"/>
  <c r="C65" i="17"/>
  <c r="C66" i="25" s="1"/>
  <c r="C62" i="17"/>
  <c r="C63" i="25" s="1"/>
  <c r="C53" i="17"/>
  <c r="C53" i="25" s="1"/>
  <c r="C50" i="17"/>
  <c r="C50" i="25" s="1"/>
  <c r="C34" i="17"/>
  <c r="C32" i="25" s="1"/>
  <c r="C37" i="17"/>
  <c r="C35" i="25" s="1"/>
  <c r="C63" i="17"/>
  <c r="C64" i="25" s="1"/>
  <c r="C51" i="17"/>
  <c r="C51" i="25" s="1"/>
  <c r="C35" i="17"/>
  <c r="C33" i="25" s="1"/>
  <c r="C68" i="17"/>
  <c r="C69" i="25" s="1"/>
  <c r="C56" i="17"/>
  <c r="C56" i="25" s="1"/>
  <c r="C28" i="17"/>
  <c r="C26" i="25" s="1"/>
  <c r="C66" i="17"/>
  <c r="C67" i="25" s="1"/>
  <c r="C54" i="17"/>
  <c r="C54" i="25" s="1"/>
  <c r="C40" i="17"/>
  <c r="C38" i="25" s="1"/>
  <c r="C38" i="17"/>
  <c r="C36" i="25" s="1"/>
  <c r="C26" i="17"/>
  <c r="C24" i="25" s="1"/>
  <c r="G81" i="22"/>
  <c r="G73" i="22"/>
  <c r="G62" i="22"/>
  <c r="G49" i="22"/>
  <c r="G26" i="1"/>
  <c r="I21" i="2" l="1"/>
  <c r="I22" i="2"/>
  <c r="I9" i="2"/>
  <c r="I11" i="2"/>
  <c r="I13" i="2"/>
  <c r="I15" i="2"/>
  <c r="I17" i="2"/>
  <c r="I19" i="2"/>
  <c r="I8" i="2"/>
  <c r="I10" i="2"/>
  <c r="I14" i="2"/>
  <c r="I16" i="2"/>
  <c r="I18" i="2"/>
  <c r="G32" i="22"/>
  <c r="G74" i="22" l="1"/>
  <c r="G82" i="22"/>
  <c r="G63" i="22"/>
  <c r="G50" i="22"/>
  <c r="F17" i="22"/>
  <c r="C18" i="32" l="1"/>
  <c r="K2" i="1"/>
  <c r="H2" i="2"/>
  <c r="AC26" i="1"/>
  <c r="AB26" i="1"/>
  <c r="AD8" i="22"/>
  <c r="AB2" i="23"/>
  <c r="AC2" i="23" s="1"/>
  <c r="D18" i="2" l="1"/>
  <c r="C82" i="22" l="1"/>
  <c r="O94" i="22"/>
  <c r="L16" i="1"/>
  <c r="L15" i="1"/>
  <c r="K15" i="1"/>
  <c r="J34" i="34" l="1"/>
  <c r="H34" i="34"/>
  <c r="F34" i="34"/>
  <c r="C34" i="34"/>
  <c r="I8" i="34"/>
  <c r="I7" i="34"/>
  <c r="H5" i="34"/>
  <c r="K5" i="34" s="1"/>
  <c r="J34" i="33"/>
  <c r="H34" i="33"/>
  <c r="F34" i="33"/>
  <c r="C34" i="33"/>
  <c r="I8" i="33"/>
  <c r="I7" i="33"/>
  <c r="H5" i="33"/>
  <c r="K5" i="33" s="1"/>
  <c r="I9" i="34" l="1"/>
  <c r="I9" i="33"/>
  <c r="K6" i="33"/>
  <c r="K7" i="33" s="1"/>
  <c r="K8" i="33" s="1"/>
  <c r="K6" i="34"/>
  <c r="K7" i="34" s="1"/>
  <c r="K8" i="34" s="1"/>
  <c r="H6" i="33"/>
  <c r="H6" i="34"/>
  <c r="K9" i="34" l="1"/>
  <c r="K9" i="33"/>
  <c r="AC8" i="23" l="1"/>
  <c r="AC6" i="23"/>
  <c r="AC5" i="23"/>
  <c r="C37" i="32" l="1"/>
  <c r="E15" i="32"/>
  <c r="E9" i="32"/>
  <c r="G6" i="32"/>
  <c r="G5" i="32"/>
  <c r="G4" i="32"/>
  <c r="J1" i="32"/>
  <c r="AB3" i="23" l="1"/>
  <c r="AC3" i="23" l="1"/>
  <c r="D19" i="23" s="1"/>
  <c r="C19" i="23"/>
  <c r="I19" i="22" s="1"/>
  <c r="AB4" i="23"/>
  <c r="AC4" i="23" s="1"/>
  <c r="H12" i="2" l="1"/>
  <c r="AA26" i="1" l="1"/>
  <c r="N2" i="22"/>
  <c r="O9" i="22"/>
  <c r="N12" i="22" l="1"/>
  <c r="C18" i="22"/>
  <c r="J18" i="22"/>
  <c r="J27" i="22" s="1"/>
  <c r="O3" i="22" l="1"/>
  <c r="N3" i="22"/>
  <c r="C19" i="22" l="1"/>
  <c r="D19" i="2" l="1"/>
  <c r="AB20" i="2" l="1"/>
  <c r="H20" i="2" s="1"/>
  <c r="AB26" i="2" l="1"/>
  <c r="AB25" i="2"/>
  <c r="D32" i="1" l="1"/>
  <c r="C32" i="1"/>
  <c r="A33" i="1"/>
  <c r="A32" i="1"/>
  <c r="AD13" i="22"/>
  <c r="AD12" i="22"/>
  <c r="AD11" i="22"/>
  <c r="AD10" i="22"/>
  <c r="AD9" i="22"/>
  <c r="AB16" i="2" l="1"/>
  <c r="AB8" i="23" l="1"/>
  <c r="AB6" i="23"/>
  <c r="AB5" i="23"/>
  <c r="D17" i="23" l="1"/>
  <c r="N19" i="22" s="1"/>
  <c r="C33" i="1" l="1"/>
  <c r="C21" i="22"/>
  <c r="C17" i="22"/>
  <c r="C16" i="22"/>
  <c r="N11" i="22"/>
  <c r="AB21" i="2"/>
  <c r="I20" i="2"/>
  <c r="AB15" i="2"/>
  <c r="AB14" i="2"/>
  <c r="AB13" i="2"/>
  <c r="AB12" i="2"/>
  <c r="I12" i="2" s="1"/>
  <c r="AB11" i="2"/>
  <c r="AB10" i="2"/>
  <c r="AB9" i="2"/>
  <c r="AB8" i="2"/>
  <c r="K25" i="1"/>
  <c r="J25" i="1"/>
  <c r="K24" i="1"/>
  <c r="J24" i="1"/>
  <c r="K23" i="1"/>
  <c r="J23" i="1"/>
  <c r="K22" i="1"/>
  <c r="J22" i="1"/>
  <c r="K21" i="1"/>
  <c r="J21" i="1"/>
  <c r="K20" i="1"/>
  <c r="J20" i="1"/>
  <c r="K19" i="1"/>
  <c r="J19" i="1"/>
  <c r="K18" i="1"/>
  <c r="J18" i="1"/>
  <c r="L17" i="1"/>
  <c r="J17" i="1"/>
  <c r="K17" i="1"/>
  <c r="K16" i="1"/>
  <c r="J16" i="1"/>
  <c r="J15" i="1"/>
  <c r="AC14" i="1"/>
  <c r="L14" i="1" s="1"/>
  <c r="AB14" i="1"/>
  <c r="K14" i="1" s="1"/>
  <c r="AA14" i="1"/>
  <c r="J14" i="1" s="1"/>
  <c r="L13" i="1"/>
  <c r="K13" i="1"/>
  <c r="J13" i="1"/>
  <c r="L12" i="1"/>
  <c r="K12" i="1"/>
  <c r="J12" i="1"/>
  <c r="L11" i="1"/>
  <c r="K11" i="1"/>
  <c r="J11" i="1"/>
  <c r="K10" i="1"/>
  <c r="J10" i="1"/>
  <c r="L10" i="1"/>
  <c r="L9" i="1"/>
  <c r="K9" i="1"/>
  <c r="J9" i="1"/>
  <c r="L8" i="1"/>
  <c r="J8" i="1"/>
  <c r="K8" i="1"/>
  <c r="L26" i="1" l="1"/>
  <c r="M24" i="22"/>
  <c r="L28" i="22" s="1"/>
  <c r="J26" i="1"/>
  <c r="J27" i="1" s="1"/>
  <c r="C31" i="22" s="1"/>
  <c r="L26" i="22"/>
  <c r="I23" i="2"/>
  <c r="C27" i="22" s="1"/>
  <c r="K26" i="1"/>
  <c r="K27" i="1" s="1"/>
  <c r="C49" i="22" s="1"/>
  <c r="C50" i="22" s="1"/>
  <c r="F31" i="22" l="1"/>
  <c r="F27" i="22"/>
  <c r="E27" i="22"/>
  <c r="L27" i="22" s="1"/>
  <c r="P24" i="22"/>
  <c r="N24" i="22"/>
  <c r="F32" i="22"/>
  <c r="O24" i="22"/>
  <c r="E32" i="22"/>
  <c r="E31" i="22"/>
  <c r="C74" i="22"/>
  <c r="C32" i="22"/>
  <c r="E82" i="22" l="1"/>
  <c r="L82" i="22" s="1"/>
  <c r="E63" i="22"/>
  <c r="L63" i="22" s="1"/>
  <c r="E74" i="22"/>
  <c r="L74" i="22" s="1"/>
  <c r="E50" i="22"/>
  <c r="L50" i="22" s="1"/>
  <c r="M31" i="22"/>
  <c r="N31" i="22" s="1"/>
  <c r="E49" i="22"/>
  <c r="L49" i="22" s="1"/>
  <c r="E81" i="22"/>
  <c r="L81" i="22" s="1"/>
  <c r="E73" i="22"/>
  <c r="L73" i="22" s="1"/>
  <c r="E62" i="22"/>
  <c r="L62" i="22" s="1"/>
  <c r="F82" i="22"/>
  <c r="F74" i="22"/>
  <c r="F63" i="22"/>
  <c r="F50" i="22"/>
  <c r="F81" i="22"/>
  <c r="F73" i="22"/>
  <c r="F62" i="22"/>
  <c r="F49" i="22"/>
  <c r="M32" i="22"/>
  <c r="N32" i="22" s="1"/>
  <c r="L33" i="22"/>
  <c r="L34" i="22" s="1"/>
  <c r="L83" i="22" l="1"/>
  <c r="L84" i="22" s="1"/>
  <c r="L85" i="22" s="1"/>
  <c r="L75" i="22"/>
  <c r="L76" i="22" s="1"/>
  <c r="L64" i="22"/>
  <c r="L65" i="22" s="1"/>
  <c r="L66" i="22" s="1"/>
  <c r="L67" i="22" s="1"/>
  <c r="O31" i="22"/>
  <c r="P31" i="22" s="1"/>
  <c r="L51" i="22"/>
  <c r="L52" i="22" s="1"/>
  <c r="L53" i="22" s="1"/>
  <c r="N33" i="22"/>
  <c r="O32" i="22"/>
  <c r="P32" i="22" s="1"/>
  <c r="M33" i="22"/>
  <c r="M34" i="22" s="1"/>
  <c r="L35" i="22"/>
  <c r="L77" i="22" l="1"/>
  <c r="O33" i="22"/>
  <c r="O34" i="22" s="1"/>
  <c r="O35" i="22" s="1"/>
  <c r="L68" i="22"/>
  <c r="P33" i="22"/>
  <c r="M35" i="22"/>
  <c r="L37" i="22"/>
  <c r="N34" i="22"/>
  <c r="P34" i="22" l="1"/>
  <c r="P35" i="22" s="1"/>
  <c r="C5" i="32"/>
  <c r="N35" i="2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尾崎　雅彦</author>
    <author>杉﨑　一輝</author>
  </authors>
  <commentList>
    <comment ref="B8" authorId="0" shapeId="0" xr:uid="{00000000-0006-0000-0A00-000001000000}">
      <text>
        <r>
          <rPr>
            <sz val="9"/>
            <color indexed="81"/>
            <rFont val="ＭＳ Ｐゴシック"/>
            <family val="3"/>
            <charset val="128"/>
          </rPr>
          <t xml:space="preserve">①入院 － 実施計画書に入院による試験の実施が必要とされている場合
②外来 － 上記以外の場合
</t>
        </r>
      </text>
    </comment>
    <comment ref="B10" authorId="0" shapeId="0" xr:uid="{00000000-0006-0000-0A00-000002000000}">
      <text>
        <r>
          <rPr>
            <sz val="9"/>
            <color indexed="81"/>
            <rFont val="ＭＳ Ｐゴシック"/>
            <family val="3"/>
            <charset val="128"/>
          </rPr>
          <t xml:space="preserve">①非対照・非盲検 － 比較対照薬や盲検を必要としない試験（オープン試験）
②対照・非盲検 － 比較対照薬を用いるが、盲検化がされていない試験
③対照・盲検 － 盲検化された比較対照薬を用いる試験
</t>
        </r>
      </text>
    </comment>
    <comment ref="B11" authorId="0" shapeId="0" xr:uid="{00000000-0006-0000-0A00-000003000000}">
      <text>
        <r>
          <rPr>
            <sz val="9"/>
            <color indexed="81"/>
            <rFont val="ＭＳ Ｐゴシック"/>
            <family val="3"/>
            <charset val="128"/>
          </rPr>
          <t xml:space="preserve">①術前・術後 － 術前補助療法や術後補助療法として評価を行う試験
②一次治療 － 最初に行う治療（一次治療）として評価を行う試験
③二次治療以降 － ２回目以降の治療として評価を行う試験
</t>
        </r>
      </text>
    </comment>
    <comment ref="B12" authorId="0" shapeId="0" xr:uid="{00000000-0006-0000-0A00-000004000000}">
      <text>
        <r>
          <rPr>
            <sz val="9"/>
            <color indexed="81"/>
            <rFont val="ＭＳ Ｐゴシック"/>
            <family val="3"/>
            <charset val="128"/>
          </rPr>
          <t>併用療法として評価を行う試験においては、併用療法として使用する同効薬の種類</t>
        </r>
      </text>
    </comment>
    <comment ref="B14" authorId="0" shapeId="0" xr:uid="{00000000-0006-0000-0A00-000005000000}">
      <text>
        <r>
          <rPr>
            <sz val="9"/>
            <color indexed="81"/>
            <rFont val="ＭＳ Ｐゴシック"/>
            <family val="3"/>
            <charset val="128"/>
          </rPr>
          <t xml:space="preserve">・想定される平均投与予定期間により区分する。
・治験薬の投与終了が被験者の原病増悪時までとされている試験においては、国内外で過去に実施された同様の対象患者、デザインの試験等における治験薬投与期間の中央値等を考慮して区分することも可能とする。その場合は、治験依頼者と治験責任医師とで協議を行うこと。
</t>
        </r>
      </text>
    </comment>
    <comment ref="B15" authorId="0" shapeId="0" xr:uid="{00000000-0006-0000-0A00-000006000000}">
      <text>
        <r>
          <rPr>
            <sz val="9"/>
            <color indexed="81"/>
            <rFont val="ＭＳ Ｐゴシック"/>
            <family val="3"/>
            <charset val="128"/>
          </rPr>
          <t xml:space="preserve">①成人 － 18 歳未満の被験者を対象としない試験
②小児 － 18 歳未満の被験者を対象に含む試験
</t>
        </r>
      </text>
    </comment>
    <comment ref="B16" authorId="1" shapeId="0" xr:uid="{00000000-0006-0000-0A00-000007000000}">
      <text>
        <r>
          <rPr>
            <sz val="9"/>
            <color indexed="81"/>
            <rFont val="ＭＳ Ｐゴシック"/>
            <family val="3"/>
            <charset val="128"/>
          </rPr>
          <t>施設側で日本語の伝票のみを作成する場合は「国内」、英語での対応が必要な場合は「海外」</t>
        </r>
      </text>
    </comment>
    <comment ref="B17" authorId="0" shapeId="0" xr:uid="{00000000-0006-0000-0A00-000008000000}">
      <text>
        <r>
          <rPr>
            <sz val="9"/>
            <color indexed="81"/>
            <rFont val="ＭＳ Ｐゴシック"/>
            <family val="3"/>
            <charset val="128"/>
          </rPr>
          <t>・実施計画書に記載された治験薬投与期間のうち、実施計画書に規定された受診（診察）回数の最頻値によって区分する。入院期間が含まれる場合は、その後の受診頻度にかかわらず受診頻度は「4週に2回超」とする。</t>
        </r>
      </text>
    </comment>
    <comment ref="B18" authorId="0" shapeId="0" xr:uid="{00000000-0006-0000-0A00-000009000000}">
      <text>
        <r>
          <rPr>
            <sz val="9"/>
            <color indexed="81"/>
            <rFont val="ＭＳ Ｐゴシック"/>
            <family val="3"/>
            <charset val="128"/>
          </rPr>
          <t>実施計画書に記載されている検査の項目数</t>
        </r>
      </text>
    </comment>
    <comment ref="G18" authorId="0" shapeId="0" xr:uid="{00000000-0006-0000-0A00-00000A000000}">
      <text>
        <r>
          <rPr>
            <sz val="9"/>
            <color indexed="81"/>
            <rFont val="ＭＳ Ｐゴシック"/>
            <family val="3"/>
            <charset val="128"/>
          </rPr>
          <t>根拠資料とページ数：
回数の根拠：</t>
        </r>
        <r>
          <rPr>
            <b/>
            <sz val="9"/>
            <color indexed="81"/>
            <rFont val="ＭＳ Ｐゴシック"/>
            <family val="3"/>
            <charset val="128"/>
          </rPr>
          <t xml:space="preserve">
</t>
        </r>
      </text>
    </comment>
    <comment ref="B19" authorId="0" shapeId="0" xr:uid="{00000000-0006-0000-0A00-00000B000000}">
      <text>
        <r>
          <rPr>
            <sz val="9"/>
            <color indexed="81"/>
            <rFont val="ＭＳ Ｐゴシック"/>
            <family val="3"/>
            <charset val="128"/>
          </rPr>
          <t>・侵襲的機能検査・・・内視鏡検査などの被験者に侵襲を与える検査の回数
・画像診断・・・・・・X 線、CT、MRI、骨シンチ、PET などの画像診断の回数</t>
        </r>
      </text>
    </comment>
    <comment ref="G19" authorId="0" shapeId="0" xr:uid="{00000000-0006-0000-0A00-00000C000000}">
      <text>
        <r>
          <rPr>
            <sz val="9"/>
            <color indexed="81"/>
            <rFont val="ＭＳ Ｐゴシック"/>
            <family val="3"/>
            <charset val="128"/>
          </rPr>
          <t xml:space="preserve">根拠資料とページ数：
回数の根拠：
</t>
        </r>
      </text>
    </comment>
    <comment ref="B20" authorId="0" shapeId="0" xr:uid="{00000000-0006-0000-0A00-00000D000000}">
      <text>
        <r>
          <rPr>
            <sz val="9"/>
            <color indexed="81"/>
            <rFont val="ＭＳ Ｐゴシック"/>
            <family val="3"/>
            <charset val="128"/>
          </rPr>
          <t>・血中濃度の測定、抗体検査及び遺伝子検査など試験のために実施する検体採取回数
（１回の採血で複数の特殊検査のための検体を採取する場合は、まとめて１回としてカウントする。）
・中央測定心電図回数（1測定ポイントにつき1ポイントとする。例えば、スクリーニングで5分おきに3回連続して測定する場合は、スクリーニングで1回としてカウントとする。）
　＊中央測定以外の心電図はKに含める。
・筋電図検査、脳波検査、心エコー、肺機能検査の回数、遺伝子外来の受診回数など</t>
        </r>
      </text>
    </comment>
    <comment ref="G20" authorId="0" shapeId="0" xr:uid="{00000000-0006-0000-0A00-00000E000000}">
      <text>
        <r>
          <rPr>
            <sz val="9"/>
            <color indexed="81"/>
            <rFont val="ＭＳ Ｐゴシック"/>
            <family val="3"/>
            <charset val="128"/>
          </rPr>
          <t xml:space="preserve">根拠資料とページ数：
回数の根拠：
</t>
        </r>
      </text>
    </comment>
    <comment ref="B21" authorId="1" shapeId="0" xr:uid="{00000000-0006-0000-0A00-00000F000000}">
      <text>
        <r>
          <rPr>
            <sz val="9"/>
            <color indexed="81"/>
            <rFont val="ＭＳ Ｐゴシック"/>
            <family val="3"/>
            <charset val="128"/>
          </rPr>
          <t>生検が任意の場合は、実施する可能性が高いか否かを判断の上、カウントする。</t>
        </r>
      </text>
    </comment>
    <comment ref="G21" authorId="0" shapeId="0" xr:uid="{00000000-0006-0000-0A00-000010000000}">
      <text>
        <r>
          <rPr>
            <sz val="9"/>
            <color indexed="81"/>
            <rFont val="ＭＳ Ｐゴシック"/>
            <family val="3"/>
            <charset val="128"/>
          </rPr>
          <t xml:space="preserve">根拠資料とページ数：
回数の根拠：
</t>
        </r>
      </text>
    </comment>
    <comment ref="B22" authorId="0" shapeId="0" xr:uid="{00000000-0006-0000-0A00-000011000000}">
      <text>
        <r>
          <rPr>
            <sz val="9"/>
            <color indexed="81"/>
            <rFont val="ＭＳ Ｐゴシック"/>
            <family val="3"/>
            <charset val="128"/>
          </rPr>
          <t>・X 線、CT、MRIなどの画像診断検査の画像、心電図チャート、心エコー、病理診断・放射線診断のレポート等の原資料を複写して提供する回数</t>
        </r>
      </text>
    </comment>
    <comment ref="G22" authorId="0" shapeId="0" xr:uid="{00000000-0006-0000-0A00-000012000000}">
      <text>
        <r>
          <rPr>
            <sz val="9"/>
            <color indexed="81"/>
            <rFont val="ＭＳ Ｐゴシック"/>
            <family val="3"/>
            <charset val="128"/>
          </rPr>
          <t xml:space="preserve">根拠資料とページ数：
回数の根拠：
</t>
        </r>
      </text>
    </comment>
    <comment ref="G23" authorId="0" shapeId="0" xr:uid="{00000000-0006-0000-0A00-000013000000}">
      <text>
        <r>
          <rPr>
            <sz val="9"/>
            <color indexed="81"/>
            <rFont val="ＭＳ Ｐゴシック"/>
            <family val="3"/>
            <charset val="128"/>
          </rPr>
          <t xml:space="preserve">根拠資料とページ数：
回数の根拠：
</t>
        </r>
      </text>
    </comment>
    <comment ref="B24" authorId="0" shapeId="0" xr:uid="{00000000-0006-0000-0A00-000014000000}">
      <text>
        <r>
          <rPr>
            <sz val="9"/>
            <color indexed="81"/>
            <rFont val="ＭＳ Ｐゴシック"/>
            <family val="3"/>
            <charset val="128"/>
          </rPr>
          <t xml:space="preserve">・QOL 調査を実施する回数
（1回の調査で複数種類の質問票を使用する場合は、まとめて1回としてカウントする。）
</t>
        </r>
      </text>
    </comment>
    <comment ref="G24" authorId="0" shapeId="0" xr:uid="{00000000-0006-0000-0A00-000015000000}">
      <text>
        <r>
          <rPr>
            <sz val="9"/>
            <color indexed="81"/>
            <rFont val="ＭＳ Ｐゴシック"/>
            <family val="3"/>
            <charset val="128"/>
          </rPr>
          <t xml:space="preserve">根拠資料とページ数：
回数の根拠：
</t>
        </r>
      </text>
    </comment>
    <comment ref="B25" authorId="0" shapeId="0" xr:uid="{00000000-0006-0000-0A00-000016000000}">
      <text>
        <r>
          <rPr>
            <sz val="9"/>
            <color indexed="81"/>
            <rFont val="ＭＳ Ｐゴシック"/>
            <family val="3"/>
            <charset val="128"/>
          </rPr>
          <t>・治験薬投与終了後の生存確認調査の回数</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尾崎　雅彦</author>
    <author>山田　美絵</author>
  </authors>
  <commentList>
    <comment ref="B8" authorId="0" shapeId="0" xr:uid="{00000000-0006-0000-0B00-000001000000}">
      <text>
        <r>
          <rPr>
            <sz val="9"/>
            <color indexed="81"/>
            <rFont val="ＭＳ Ｐゴシック"/>
            <family val="3"/>
            <charset val="128"/>
          </rPr>
          <t xml:space="preserve">①内服・外用 － 管理する治験薬が内服薬又は外用薬の場合
②皮下・筋注 － 管理する治験薬が注射薬であり、皮下投与又筋肉内投与の場合
③静注・特殊 － 管理する治験薬が注射薬であり、静脈内投与の場合。又は①、②以外の場合
</t>
        </r>
      </text>
    </comment>
    <comment ref="B10" authorId="0" shapeId="0" xr:uid="{00000000-0006-0000-0B00-000002000000}">
      <text>
        <r>
          <rPr>
            <sz val="9"/>
            <color indexed="81"/>
            <rFont val="ＭＳ Ｐゴシック"/>
            <family val="3"/>
            <charset val="128"/>
          </rPr>
          <t>・当院薬剤部における盲検作業が発生する場合</t>
        </r>
      </text>
    </comment>
    <comment ref="B11" authorId="0" shapeId="0" xr:uid="{00000000-0006-0000-0B00-000003000000}">
      <text>
        <r>
          <rPr>
            <sz val="9"/>
            <color indexed="81"/>
            <rFont val="ＭＳ Ｐゴシック"/>
            <family val="3"/>
            <charset val="128"/>
          </rPr>
          <t>・保管方法、服薬方法、返却方法など、その治験薬独自の特別な注意が必要であり、被験者に文書を添付して渡す場合
　・注射薬の無菌調整において盲検性を保つために特別な作業を要するもの</t>
        </r>
      </text>
    </comment>
    <comment ref="B12" authorId="0" shapeId="0" xr:uid="{00000000-0006-0000-0B00-000004000000}">
      <text>
        <r>
          <rPr>
            <sz val="9"/>
            <color indexed="81"/>
            <rFont val="ＭＳ Ｐゴシック"/>
            <family val="3"/>
            <charset val="128"/>
          </rPr>
          <t>　・基本的に、臨床試験研究費ポイント算出表Gと同様とする。</t>
        </r>
      </text>
    </comment>
    <comment ref="B13" authorId="0" shapeId="0" xr:uid="{00000000-0006-0000-0B00-000005000000}">
      <text>
        <r>
          <rPr>
            <sz val="9"/>
            <color indexed="81"/>
            <rFont val="ＭＳ Ｐゴシック"/>
            <family val="3"/>
            <charset val="128"/>
          </rPr>
          <t>・実施計画書に記載された治験薬投与期間のうち、治験薬（併用薬）の調剤及び出庫回数の最頻値によって区分する。</t>
        </r>
      </text>
    </comment>
    <comment ref="B15" authorId="0" shapeId="0" xr:uid="{00000000-0006-0000-0B00-000006000000}">
      <text>
        <r>
          <rPr>
            <sz val="9"/>
            <color indexed="81"/>
            <rFont val="ＭＳ Ｐゴシック"/>
            <family val="3"/>
            <charset val="128"/>
          </rPr>
          <t>①室温 － １～30℃で管理を行い、その他の保存条件がない場合
②冷所 －冷所（2～8℃）で管理を行い、その他の保存条件がない場合
③その他温度 －上記以外の温度設定が必要な場合（凍結保存、常温（15～25℃）を含む）
＊括弧内に薬剤名を記載。白箱提供薬剤が複数の場合は、行を挿入して薬剤ごとに設定。
＊治験薬規格数
　・10mg錠と100mg錠のように複数の規格の治験薬が用いられる場合の規格の数</t>
        </r>
      </text>
    </comment>
    <comment ref="B17" authorId="0" shapeId="0" xr:uid="{00000000-0006-0000-0B00-000007000000}">
      <text>
        <r>
          <rPr>
            <sz val="9"/>
            <color indexed="81"/>
            <rFont val="ＭＳ Ｐゴシック"/>
            <family val="3"/>
            <charset val="128"/>
          </rPr>
          <t>・治験用の医薬品としての保管・管理が必要となる併用薬及び対照薬（白箱提供以外の院内採用品）の種類の数（１種類に複数の規格がある場合は規格の数をカウントする。）</t>
        </r>
      </text>
    </comment>
    <comment ref="B18" authorId="0" shapeId="0" xr:uid="{00000000-0006-0000-0B00-000008000000}">
      <text>
        <r>
          <rPr>
            <sz val="9"/>
            <color indexed="81"/>
            <rFont val="ＭＳ Ｐゴシック"/>
            <family val="3"/>
            <charset val="128"/>
          </rPr>
          <t xml:space="preserve">・注射薬の調製が必要となる回数（治験薬、対照薬、併用薬）
・１回の投与で複数の注射薬を調製する場合は種類毎にカウントする。
・治験薬調製後、投与終了まで概ね４時間以内に使用する等の制限がある場合はウエイトを１０に変更する。
</t>
        </r>
      </text>
    </comment>
    <comment ref="H18" authorId="0" shapeId="0" xr:uid="{00000000-0006-0000-0B00-000009000000}">
      <text>
        <r>
          <rPr>
            <sz val="9"/>
            <color indexed="81"/>
            <rFont val="ＭＳ Ｐゴシック"/>
            <family val="3"/>
            <charset val="128"/>
          </rPr>
          <t>回数の根拠：</t>
        </r>
      </text>
    </comment>
    <comment ref="H19" authorId="0" shapeId="0" xr:uid="{00000000-0006-0000-0B00-00000A000000}">
      <text>
        <r>
          <rPr>
            <sz val="9"/>
            <color indexed="81"/>
            <rFont val="ＭＳ Ｐゴシック"/>
            <family val="3"/>
            <charset val="128"/>
          </rPr>
          <t>回数の根拠：</t>
        </r>
      </text>
    </comment>
    <comment ref="B20" authorId="0" shapeId="0" xr:uid="{00000000-0006-0000-0B00-00000B000000}">
      <text>
        <r>
          <rPr>
            <sz val="9"/>
            <color indexed="81"/>
            <rFont val="ＭＳ Ｐゴシック"/>
            <family val="3"/>
            <charset val="128"/>
          </rPr>
          <t>・治験薬の保管・管理を行う月数</t>
        </r>
      </text>
    </comment>
    <comment ref="H20" authorId="1" shapeId="0" xr:uid="{00000000-0006-0000-0B00-00000C000000}">
      <text>
        <r>
          <rPr>
            <b/>
            <sz val="9"/>
            <color indexed="81"/>
            <rFont val="ＭＳ Ｐゴシック"/>
            <family val="3"/>
            <charset val="128"/>
          </rPr>
          <t>(注）:</t>
        </r>
        <r>
          <rPr>
            <sz val="9"/>
            <color indexed="81"/>
            <rFont val="ＭＳ Ｐゴシック"/>
            <family val="3"/>
            <charset val="128"/>
          </rPr>
          <t xml:space="preserve">
計算結果が表示されているが、上書き可能</t>
        </r>
      </text>
    </comment>
    <comment ref="B21" authorId="0" shapeId="0" xr:uid="{00000000-0006-0000-0B00-00000D000000}">
      <text>
        <r>
          <rPr>
            <sz val="9"/>
            <color indexed="81"/>
            <rFont val="ＭＳ Ｐゴシック"/>
            <family val="3"/>
            <charset val="128"/>
          </rPr>
          <t>・治験薬の空箱、空容器の回収の有無によるが、回収を要しない場合であっても依頼者が確認するまで医療機関にて保管をする場合は回収と同様とする。
①空箱又は空容器 － 空箱と空容器（空バイアル、空シートなど）のいずれかを回収する場合
②空箱＋空容器 － 空箱と空容器（空バイアル、空シートなど）の両方を回収する場合</t>
        </r>
      </text>
    </comment>
    <comment ref="B22" authorId="0" shapeId="0" xr:uid="{00000000-0006-0000-0B00-00000E000000}">
      <text>
        <r>
          <rPr>
            <sz val="9"/>
            <color indexed="81"/>
            <rFont val="ＭＳ Ｐゴシック"/>
            <family val="3"/>
            <charset val="128"/>
          </rPr>
          <t>・治験依頼者が作成する治験薬管理手順書に保存の温度記録作成が記載されている場合は、その記録を作成する月数
計上が必要な場合は、通常、Kと同じ期間となります。</t>
        </r>
      </text>
    </comment>
  </commentList>
</comments>
</file>

<file path=xl/sharedStrings.xml><?xml version="1.0" encoding="utf-8"?>
<sst xmlns="http://schemas.openxmlformats.org/spreadsheetml/2006/main" count="1112" uniqueCount="723">
  <si>
    <t>臨床試験研究経費ポイント算出表</t>
    <rPh sb="0" eb="2">
      <t>リンショウ</t>
    </rPh>
    <rPh sb="2" eb="4">
      <t>シケン</t>
    </rPh>
    <rPh sb="4" eb="6">
      <t>ケンキュウ</t>
    </rPh>
    <rPh sb="6" eb="8">
      <t>ケイヒ</t>
    </rPh>
    <rPh sb="12" eb="14">
      <t>サンシュツ</t>
    </rPh>
    <rPh sb="14" eb="15">
      <t>ヒョウ</t>
    </rPh>
    <phoneticPr fontId="8"/>
  </si>
  <si>
    <t>個々の治験について、要素毎に該当するポイントを求め、そのポイントを合計したものをその試験のポイント数とする。</t>
    <rPh sb="0" eb="2">
      <t>ココ</t>
    </rPh>
    <rPh sb="3" eb="5">
      <t>チケン</t>
    </rPh>
    <rPh sb="10" eb="12">
      <t>ヨウソ</t>
    </rPh>
    <rPh sb="12" eb="13">
      <t>マイ</t>
    </rPh>
    <rPh sb="14" eb="16">
      <t>ガイトウ</t>
    </rPh>
    <rPh sb="23" eb="24">
      <t>モト</t>
    </rPh>
    <rPh sb="33" eb="35">
      <t>ゴウケイ</t>
    </rPh>
    <rPh sb="42" eb="44">
      <t>シケン</t>
    </rPh>
    <rPh sb="49" eb="50">
      <t>スウ</t>
    </rPh>
    <phoneticPr fontId="8"/>
  </si>
  <si>
    <t>要　素</t>
    <rPh sb="0" eb="3">
      <t>ヨウソ</t>
    </rPh>
    <phoneticPr fontId="8"/>
  </si>
  <si>
    <t>ウエイト</t>
    <phoneticPr fontId="8"/>
  </si>
  <si>
    <t>ポ　イ　ン　ト</t>
    <phoneticPr fontId="8"/>
  </si>
  <si>
    <t>Ⅰ</t>
    <phoneticPr fontId="8"/>
  </si>
  <si>
    <t>ポイント数</t>
    <rPh sb="4" eb="5">
      <t>スウ</t>
    </rPh>
    <phoneticPr fontId="8"/>
  </si>
  <si>
    <t>入院・外来の別</t>
    <rPh sb="0" eb="2">
      <t>ニュウイン</t>
    </rPh>
    <rPh sb="3" eb="5">
      <t>ガイライ</t>
    </rPh>
    <rPh sb="6" eb="7">
      <t>ベツ</t>
    </rPh>
    <phoneticPr fontId="8"/>
  </si>
  <si>
    <t>外来</t>
    <rPh sb="0" eb="2">
      <t>ガイライ</t>
    </rPh>
    <phoneticPr fontId="8"/>
  </si>
  <si>
    <t>入院</t>
    <rPh sb="0" eb="2">
      <t>ニュウイン</t>
    </rPh>
    <phoneticPr fontId="8"/>
  </si>
  <si>
    <t>治験薬製造承認の状況</t>
    <rPh sb="0" eb="2">
      <t>チケン</t>
    </rPh>
    <rPh sb="2" eb="3">
      <t>ヤク</t>
    </rPh>
    <rPh sb="3" eb="5">
      <t>セイゾウ</t>
    </rPh>
    <rPh sb="5" eb="7">
      <t>ショウニン</t>
    </rPh>
    <rPh sb="8" eb="10">
      <t>ジョウキョウ</t>
    </rPh>
    <phoneticPr fontId="8"/>
  </si>
  <si>
    <t>未承認</t>
    <rPh sb="0" eb="3">
      <t>ミショウニン</t>
    </rPh>
    <phoneticPr fontId="8"/>
  </si>
  <si>
    <t>E</t>
    <phoneticPr fontId="8"/>
  </si>
  <si>
    <t>F</t>
    <phoneticPr fontId="8"/>
  </si>
  <si>
    <t>併用薬の使用</t>
    <rPh sb="0" eb="2">
      <t>ヘイヨウ</t>
    </rPh>
    <rPh sb="2" eb="3">
      <t>ヤク</t>
    </rPh>
    <rPh sb="4" eb="6">
      <t>シヨウ</t>
    </rPh>
    <phoneticPr fontId="8"/>
  </si>
  <si>
    <t>G</t>
    <phoneticPr fontId="8"/>
  </si>
  <si>
    <t>治験薬の投与経路</t>
    <rPh sb="0" eb="3">
      <t>チケンヤク</t>
    </rPh>
    <rPh sb="4" eb="6">
      <t>トウヨ</t>
    </rPh>
    <rPh sb="6" eb="8">
      <t>ケイロ</t>
    </rPh>
    <phoneticPr fontId="8"/>
  </si>
  <si>
    <t>内用・外用</t>
    <rPh sb="0" eb="2">
      <t>ナイヨウ</t>
    </rPh>
    <rPh sb="3" eb="4">
      <t>ガイ</t>
    </rPh>
    <rPh sb="4" eb="5">
      <t>ヨウ</t>
    </rPh>
    <phoneticPr fontId="8"/>
  </si>
  <si>
    <t>皮下・筋注</t>
    <rPh sb="0" eb="2">
      <t>ヒカ</t>
    </rPh>
    <rPh sb="3" eb="4">
      <t>スジ</t>
    </rPh>
    <rPh sb="4" eb="5">
      <t>チュウ</t>
    </rPh>
    <phoneticPr fontId="8"/>
  </si>
  <si>
    <t>治験薬の投与期間</t>
    <rPh sb="0" eb="2">
      <t>チケン</t>
    </rPh>
    <rPh sb="2" eb="3">
      <t>ヤク</t>
    </rPh>
    <rPh sb="4" eb="6">
      <t>トウヨ</t>
    </rPh>
    <rPh sb="6" eb="8">
      <t>キカン</t>
    </rPh>
    <phoneticPr fontId="8"/>
  </si>
  <si>
    <t>4週間以内</t>
    <rPh sb="1" eb="3">
      <t>シュウカン</t>
    </rPh>
    <rPh sb="3" eb="5">
      <t>イナイ</t>
    </rPh>
    <phoneticPr fontId="8"/>
  </si>
  <si>
    <t>5～24週</t>
    <rPh sb="4" eb="5">
      <t>シュウ</t>
    </rPh>
    <phoneticPr fontId="8"/>
  </si>
  <si>
    <t>成人</t>
    <rPh sb="0" eb="2">
      <t>セイジン</t>
    </rPh>
    <phoneticPr fontId="8"/>
  </si>
  <si>
    <t>一般的臨床検査＋非侵襲的機能検査及び画像診断項目数</t>
    <rPh sb="0" eb="3">
      <t>イッパンテキ</t>
    </rPh>
    <rPh sb="3" eb="5">
      <t>リンショウ</t>
    </rPh>
    <rPh sb="5" eb="7">
      <t>ケンサ</t>
    </rPh>
    <rPh sb="8" eb="9">
      <t>ヒ</t>
    </rPh>
    <rPh sb="9" eb="10">
      <t>シン</t>
    </rPh>
    <rPh sb="11" eb="12">
      <t>テキ</t>
    </rPh>
    <rPh sb="12" eb="14">
      <t>キノウ</t>
    </rPh>
    <rPh sb="14" eb="16">
      <t>ケンサ</t>
    </rPh>
    <rPh sb="16" eb="17">
      <t>オヨ</t>
    </rPh>
    <rPh sb="18" eb="20">
      <t>ガゾウ</t>
    </rPh>
    <rPh sb="20" eb="22">
      <t>シンダン</t>
    </rPh>
    <rPh sb="22" eb="24">
      <t>コウモク</t>
    </rPh>
    <rPh sb="24" eb="25">
      <t>スウ</t>
    </rPh>
    <phoneticPr fontId="8"/>
  </si>
  <si>
    <t>49以下</t>
    <rPh sb="2" eb="4">
      <t>イカ</t>
    </rPh>
    <phoneticPr fontId="8"/>
  </si>
  <si>
    <t>100以上</t>
    <rPh sb="3" eb="5">
      <t>イジョウ</t>
    </rPh>
    <phoneticPr fontId="8"/>
  </si>
  <si>
    <t>侵襲的機能検査及び　　　　画像診断回数</t>
    <rPh sb="0" eb="1">
      <t>シン</t>
    </rPh>
    <rPh sb="1" eb="2">
      <t>オソ</t>
    </rPh>
    <rPh sb="2" eb="3">
      <t>テキ</t>
    </rPh>
    <rPh sb="3" eb="5">
      <t>キノウ</t>
    </rPh>
    <rPh sb="5" eb="7">
      <t>ケンサ</t>
    </rPh>
    <rPh sb="7" eb="8">
      <t>オヨ</t>
    </rPh>
    <rPh sb="13" eb="15">
      <t>ガゾウ</t>
    </rPh>
    <rPh sb="15" eb="17">
      <t>シンダン</t>
    </rPh>
    <rPh sb="17" eb="19">
      <t>カイスウ</t>
    </rPh>
    <phoneticPr fontId="8"/>
  </si>
  <si>
    <t>　　×　回数</t>
    <rPh sb="4" eb="6">
      <t>カイスウ</t>
    </rPh>
    <phoneticPr fontId="8"/>
  </si>
  <si>
    <t>生検回数</t>
    <rPh sb="0" eb="1">
      <t>セイ</t>
    </rPh>
    <rPh sb="1" eb="2">
      <t>ケン</t>
    </rPh>
    <rPh sb="2" eb="4">
      <t>カイスウ</t>
    </rPh>
    <phoneticPr fontId="8"/>
  </si>
  <si>
    <t>相の種類</t>
    <rPh sb="0" eb="1">
      <t>ソウ</t>
    </rPh>
    <rPh sb="2" eb="4">
      <t>シュルイ</t>
    </rPh>
    <phoneticPr fontId="8"/>
  </si>
  <si>
    <t>Ⅰ相</t>
    <rPh sb="1" eb="2">
      <t>ソウ</t>
    </rPh>
    <phoneticPr fontId="8"/>
  </si>
  <si>
    <t>合計ポイント数</t>
    <rPh sb="0" eb="2">
      <t>ゴウケイ</t>
    </rPh>
    <rPh sb="6" eb="7">
      <t>スウ</t>
    </rPh>
    <phoneticPr fontId="8"/>
  </si>
  <si>
    <t>別紙２</t>
    <rPh sb="0" eb="2">
      <t>ベッシ</t>
    </rPh>
    <phoneticPr fontId="8"/>
  </si>
  <si>
    <t>治験薬管理経費ポイント算出表</t>
    <rPh sb="0" eb="2">
      <t>チケン</t>
    </rPh>
    <rPh sb="2" eb="3">
      <t>ヤク</t>
    </rPh>
    <rPh sb="3" eb="5">
      <t>カンリ</t>
    </rPh>
    <rPh sb="5" eb="7">
      <t>ケイヒ</t>
    </rPh>
    <rPh sb="11" eb="13">
      <t>サンシュツ</t>
    </rPh>
    <rPh sb="13" eb="14">
      <t>ヒョウ</t>
    </rPh>
    <phoneticPr fontId="8"/>
  </si>
  <si>
    <t>治験薬の剤型</t>
    <rPh sb="0" eb="3">
      <t>チケンヤク</t>
    </rPh>
    <rPh sb="4" eb="5">
      <t>ザイ</t>
    </rPh>
    <rPh sb="5" eb="6">
      <t>カタ</t>
    </rPh>
    <phoneticPr fontId="8"/>
  </si>
  <si>
    <t>投与期間</t>
    <rPh sb="0" eb="2">
      <t>トウヨ</t>
    </rPh>
    <rPh sb="2" eb="4">
      <t>キカン</t>
    </rPh>
    <phoneticPr fontId="8"/>
  </si>
  <si>
    <t>調剤及び出庫回数</t>
    <rPh sb="0" eb="2">
      <t>チョウザイ</t>
    </rPh>
    <rPh sb="2" eb="3">
      <t>オヨ</t>
    </rPh>
    <rPh sb="4" eb="5">
      <t>デ</t>
    </rPh>
    <rPh sb="5" eb="6">
      <t>コ</t>
    </rPh>
    <rPh sb="6" eb="8">
      <t>カイスウ</t>
    </rPh>
    <phoneticPr fontId="8"/>
  </si>
  <si>
    <t>室温</t>
    <rPh sb="0" eb="2">
      <t>シツオン</t>
    </rPh>
    <phoneticPr fontId="8"/>
  </si>
  <si>
    <t>有</t>
    <rPh sb="0" eb="1">
      <t>ユウ</t>
    </rPh>
    <phoneticPr fontId="8"/>
  </si>
  <si>
    <t>治験薬の種目</t>
    <rPh sb="0" eb="3">
      <t>チケンヤク</t>
    </rPh>
    <rPh sb="4" eb="6">
      <t>シュモク</t>
    </rPh>
    <phoneticPr fontId="8"/>
  </si>
  <si>
    <t>毒・劇薬（予定）</t>
    <rPh sb="0" eb="1">
      <t>ドク</t>
    </rPh>
    <rPh sb="2" eb="4">
      <t>ゲキヤク</t>
    </rPh>
    <rPh sb="5" eb="7">
      <t>ヨテイ</t>
    </rPh>
    <phoneticPr fontId="8"/>
  </si>
  <si>
    <t>向精神薬・麻薬</t>
    <rPh sb="0" eb="4">
      <t>コウセイシンヤク</t>
    </rPh>
    <rPh sb="5" eb="7">
      <t>マヤク</t>
    </rPh>
    <phoneticPr fontId="8"/>
  </si>
  <si>
    <t>請求医のチェック</t>
    <rPh sb="0" eb="2">
      <t>セイキュウ</t>
    </rPh>
    <rPh sb="2" eb="3">
      <t>イ</t>
    </rPh>
    <phoneticPr fontId="8"/>
  </si>
  <si>
    <t>2名以下</t>
    <rPh sb="1" eb="2">
      <t>メイ</t>
    </rPh>
    <rPh sb="2" eb="4">
      <t>イカ</t>
    </rPh>
    <phoneticPr fontId="8"/>
  </si>
  <si>
    <t>3～5名</t>
    <rPh sb="3" eb="4">
      <t>メイ</t>
    </rPh>
    <phoneticPr fontId="8"/>
  </si>
  <si>
    <t>6名以上</t>
    <rPh sb="1" eb="2">
      <t>メイ</t>
    </rPh>
    <rPh sb="2" eb="4">
      <t>イジョウ</t>
    </rPh>
    <phoneticPr fontId="8"/>
  </si>
  <si>
    <t>治験期間（1ヶ月単位）</t>
    <rPh sb="0" eb="2">
      <t>チケン</t>
    </rPh>
    <rPh sb="2" eb="4">
      <t>キカン</t>
    </rPh>
    <rPh sb="7" eb="8">
      <t>ツキ</t>
    </rPh>
    <rPh sb="8" eb="10">
      <t>タンイ</t>
    </rPh>
    <phoneticPr fontId="8"/>
  </si>
  <si>
    <t>小児</t>
    <rPh sb="0" eb="2">
      <t>ショウニ</t>
    </rPh>
    <phoneticPr fontId="8"/>
  </si>
  <si>
    <t>盲検・対照</t>
    <rPh sb="0" eb="2">
      <t>モウケン</t>
    </rPh>
    <rPh sb="3" eb="5">
      <t>タイショウ</t>
    </rPh>
    <phoneticPr fontId="8"/>
  </si>
  <si>
    <t>非盲検・非対照</t>
    <rPh sb="0" eb="1">
      <t>ヒ</t>
    </rPh>
    <rPh sb="1" eb="3">
      <t>モウケン</t>
    </rPh>
    <rPh sb="4" eb="5">
      <t>ヒ</t>
    </rPh>
    <rPh sb="5" eb="7">
      <t>タイショウ</t>
    </rPh>
    <phoneticPr fontId="8"/>
  </si>
  <si>
    <t>非盲検・対照</t>
    <rPh sb="0" eb="1">
      <t>ヒ</t>
    </rPh>
    <rPh sb="1" eb="3">
      <t>モウケン</t>
    </rPh>
    <rPh sb="4" eb="6">
      <t>タイショウ</t>
    </rPh>
    <phoneticPr fontId="8"/>
  </si>
  <si>
    <t>治療法</t>
    <rPh sb="0" eb="3">
      <t>チリョウホウ</t>
    </rPh>
    <phoneticPr fontId="8"/>
  </si>
  <si>
    <t>術前・術後</t>
    <rPh sb="0" eb="2">
      <t>ジュツゼン</t>
    </rPh>
    <rPh sb="3" eb="5">
      <t>ジュツゴ</t>
    </rPh>
    <phoneticPr fontId="8"/>
  </si>
  <si>
    <t>一次治療</t>
    <rPh sb="0" eb="2">
      <t>イチジ</t>
    </rPh>
    <rPh sb="2" eb="4">
      <t>チリョウ</t>
    </rPh>
    <phoneticPr fontId="8"/>
  </si>
  <si>
    <t>二次治療以降</t>
    <rPh sb="0" eb="2">
      <t>ニジ</t>
    </rPh>
    <rPh sb="2" eb="4">
      <t>チリョウ</t>
    </rPh>
    <rPh sb="4" eb="6">
      <t>イコウ</t>
    </rPh>
    <phoneticPr fontId="8"/>
  </si>
  <si>
    <t xml:space="preserve">×　併用する同効薬の種類 </t>
    <rPh sb="2" eb="4">
      <t>ヘイヨウ</t>
    </rPh>
    <rPh sb="6" eb="7">
      <t>ドウ</t>
    </rPh>
    <rPh sb="7" eb="8">
      <t>コウ</t>
    </rPh>
    <rPh sb="8" eb="9">
      <t>クスリ</t>
    </rPh>
    <rPh sb="10" eb="12">
      <t>シュルイ</t>
    </rPh>
    <phoneticPr fontId="8"/>
  </si>
  <si>
    <t>25週～49週、50週以上は25週毎に9ポイント加算する。</t>
    <rPh sb="2" eb="3">
      <t>シュウ</t>
    </rPh>
    <rPh sb="6" eb="7">
      <t>シュウ</t>
    </rPh>
    <rPh sb="10" eb="11">
      <t>シュウ</t>
    </rPh>
    <rPh sb="11" eb="13">
      <t>イジョウ</t>
    </rPh>
    <rPh sb="16" eb="17">
      <t>シュウ</t>
    </rPh>
    <rPh sb="17" eb="18">
      <t>ゴト</t>
    </rPh>
    <rPh sb="24" eb="26">
      <t>カサン</t>
    </rPh>
    <phoneticPr fontId="8"/>
  </si>
  <si>
    <t>有り（国内）</t>
    <rPh sb="0" eb="1">
      <t>ア</t>
    </rPh>
    <rPh sb="3" eb="5">
      <t>コクナイ</t>
    </rPh>
    <phoneticPr fontId="8"/>
  </si>
  <si>
    <t>有り（海外）</t>
    <rPh sb="0" eb="1">
      <t>ア</t>
    </rPh>
    <rPh sb="3" eb="5">
      <t>カイガイ</t>
    </rPh>
    <phoneticPr fontId="8"/>
  </si>
  <si>
    <t>観察頻度（受診回数）</t>
    <rPh sb="0" eb="2">
      <t>カンサツ</t>
    </rPh>
    <rPh sb="2" eb="4">
      <t>ヒンド</t>
    </rPh>
    <rPh sb="5" eb="7">
      <t>ジュシン</t>
    </rPh>
    <rPh sb="7" eb="9">
      <t>カイスウ</t>
    </rPh>
    <phoneticPr fontId="8"/>
  </si>
  <si>
    <t>4週に1回以下</t>
    <rPh sb="1" eb="2">
      <t>シュウ</t>
    </rPh>
    <rPh sb="4" eb="7">
      <t>カイイカ</t>
    </rPh>
    <phoneticPr fontId="8"/>
  </si>
  <si>
    <t>4週に1回超～2回以下</t>
    <rPh sb="1" eb="2">
      <t>シュウ</t>
    </rPh>
    <rPh sb="4" eb="5">
      <t>カイ</t>
    </rPh>
    <rPh sb="5" eb="6">
      <t>コ</t>
    </rPh>
    <rPh sb="8" eb="9">
      <t>カイ</t>
    </rPh>
    <rPh sb="9" eb="11">
      <t>イカ</t>
    </rPh>
    <phoneticPr fontId="8"/>
  </si>
  <si>
    <t>4週に2回超</t>
    <rPh sb="1" eb="2">
      <t>シュウ</t>
    </rPh>
    <rPh sb="4" eb="5">
      <t>カイ</t>
    </rPh>
    <rPh sb="5" eb="6">
      <t>コ</t>
    </rPh>
    <phoneticPr fontId="8"/>
  </si>
  <si>
    <t>病理標本作製回数</t>
    <rPh sb="0" eb="2">
      <t>ビョウリ</t>
    </rPh>
    <rPh sb="2" eb="4">
      <t>ヒョウホン</t>
    </rPh>
    <rPh sb="4" eb="6">
      <t>サクセイ</t>
    </rPh>
    <rPh sb="6" eb="8">
      <t>カイスウ</t>
    </rPh>
    <phoneticPr fontId="8"/>
  </si>
  <si>
    <t>Ⅰ相（first-in-man）</t>
    <rPh sb="1" eb="2">
      <t>ソウ</t>
    </rPh>
    <phoneticPr fontId="8"/>
  </si>
  <si>
    <t>4週に1回超～
2回以下</t>
    <rPh sb="1" eb="2">
      <t>シュウ</t>
    </rPh>
    <rPh sb="4" eb="5">
      <t>カイ</t>
    </rPh>
    <rPh sb="5" eb="6">
      <t>チョウ</t>
    </rPh>
    <rPh sb="9" eb="12">
      <t>カイイカ</t>
    </rPh>
    <phoneticPr fontId="8"/>
  </si>
  <si>
    <t>治験薬回収</t>
    <rPh sb="0" eb="3">
      <t>チケンヤク</t>
    </rPh>
    <rPh sb="3" eb="5">
      <t>カイシュウ</t>
    </rPh>
    <phoneticPr fontId="8"/>
  </si>
  <si>
    <t>空箱又は空容器</t>
    <rPh sb="0" eb="2">
      <t>カラバコ</t>
    </rPh>
    <rPh sb="2" eb="3">
      <t>マタ</t>
    </rPh>
    <rPh sb="4" eb="5">
      <t>ア</t>
    </rPh>
    <rPh sb="5" eb="7">
      <t>ヨウキ</t>
    </rPh>
    <phoneticPr fontId="8"/>
  </si>
  <si>
    <t>空箱+空容器</t>
    <rPh sb="0" eb="2">
      <t>カラバコ</t>
    </rPh>
    <rPh sb="3" eb="4">
      <t>カラ</t>
    </rPh>
    <rPh sb="4" eb="6">
      <t>ヨウキ</t>
    </rPh>
    <phoneticPr fontId="8"/>
  </si>
  <si>
    <t>①</t>
    <phoneticPr fontId="11"/>
  </si>
  <si>
    <t>謝金</t>
  </si>
  <si>
    <t>②</t>
    <phoneticPr fontId="11"/>
  </si>
  <si>
    <t>旅費</t>
  </si>
  <si>
    <t>当該治験の遂行に必要な旅費</t>
    <phoneticPr fontId="11"/>
  </si>
  <si>
    <t>③</t>
    <phoneticPr fontId="11"/>
  </si>
  <si>
    <t>臨床試験研究経費</t>
    <phoneticPr fontId="11"/>
  </si>
  <si>
    <t>④</t>
    <phoneticPr fontId="11"/>
  </si>
  <si>
    <t>治験薬管理経費</t>
  </si>
  <si>
    <t>治験薬の保存、管理に要する経費</t>
  </si>
  <si>
    <t>備品費</t>
  </si>
  <si>
    <t>⑦</t>
    <phoneticPr fontId="11"/>
  </si>
  <si>
    <t>脱落症例経費</t>
    <rPh sb="0" eb="2">
      <t>ダツラク</t>
    </rPh>
    <rPh sb="2" eb="4">
      <t>ショウレイ</t>
    </rPh>
    <rPh sb="4" eb="6">
      <t>ケイヒ</t>
    </rPh>
    <phoneticPr fontId="11"/>
  </si>
  <si>
    <t>事務費</t>
    <rPh sb="0" eb="3">
      <t>ジムヒ</t>
    </rPh>
    <phoneticPr fontId="11"/>
  </si>
  <si>
    <t>管理費</t>
    <rPh sb="0" eb="3">
      <t>カンリヒ</t>
    </rPh>
    <phoneticPr fontId="11"/>
  </si>
  <si>
    <t>当該治験の遂行に必要な協力者（専門的・技術的知識の提供者、部外者の治験審査委員等）に対して支払う経費</t>
    <phoneticPr fontId="11"/>
  </si>
  <si>
    <r>
      <t>当該治験（治験実施計画作成に関する研究を除く。）に関連して必要となる、類例薬品の研究、対象疾病の研究、施設間の研究協議、補充的な非臨床的研究、講演、文書等作成、関連学会参加経費、モニタリング（治験計画書の範囲内）に要する経費等の研究費</t>
    </r>
    <r>
      <rPr>
        <u/>
        <sz val="11"/>
        <color indexed="10"/>
        <rFont val="ＭＳ Ｐゴシック"/>
        <family val="3"/>
        <charset val="128"/>
      </rPr>
      <t/>
    </r>
    <rPh sb="5" eb="7">
      <t>チケン</t>
    </rPh>
    <rPh sb="7" eb="9">
      <t>ジッシ</t>
    </rPh>
    <rPh sb="43" eb="45">
      <t>タイショウ</t>
    </rPh>
    <rPh sb="45" eb="47">
      <t>シッペイ</t>
    </rPh>
    <rPh sb="48" eb="50">
      <t>ケンキュウ</t>
    </rPh>
    <rPh sb="51" eb="53">
      <t>シセツ</t>
    </rPh>
    <rPh sb="80" eb="82">
      <t>カンレン</t>
    </rPh>
    <rPh sb="82" eb="84">
      <t>ガッカイ</t>
    </rPh>
    <rPh sb="96" eb="98">
      <t>チケン</t>
    </rPh>
    <rPh sb="98" eb="101">
      <t>ケイカクショ</t>
    </rPh>
    <rPh sb="102" eb="105">
      <t>ハンイナイ</t>
    </rPh>
    <rPh sb="107" eb="108">
      <t>ヨウ</t>
    </rPh>
    <rPh sb="110" eb="112">
      <t>ケイヒ</t>
    </rPh>
    <rPh sb="112" eb="113">
      <t>トウ</t>
    </rPh>
    <rPh sb="114" eb="117">
      <t>ケンキュウヒ</t>
    </rPh>
    <phoneticPr fontId="11"/>
  </si>
  <si>
    <t>　　×　月数（治験薬の保存・管理）</t>
    <rPh sb="4" eb="5">
      <t>ツキ</t>
    </rPh>
    <rPh sb="5" eb="6">
      <t>カイスウ</t>
    </rPh>
    <rPh sb="7" eb="9">
      <t>チケン</t>
    </rPh>
    <rPh sb="9" eb="10">
      <t>ヤク</t>
    </rPh>
    <rPh sb="11" eb="13">
      <t>ホゾン</t>
    </rPh>
    <rPh sb="14" eb="16">
      <t>カンリ</t>
    </rPh>
    <phoneticPr fontId="8"/>
  </si>
  <si>
    <t>内服・外用</t>
    <rPh sb="0" eb="2">
      <t>ナイフク</t>
    </rPh>
    <rPh sb="3" eb="5">
      <t>ガイヨウ</t>
    </rPh>
    <phoneticPr fontId="8"/>
  </si>
  <si>
    <t>内服＋注射</t>
    <rPh sb="0" eb="2">
      <t>ナイフク</t>
    </rPh>
    <rPh sb="3" eb="5">
      <t>チュウシャ</t>
    </rPh>
    <phoneticPr fontId="8"/>
  </si>
  <si>
    <t>算出基準：旅費（国立がん研究センター旅費規程等に則る）（依頼者による依頼のあった会議等への参加に必要な旅費）</t>
    <rPh sb="5" eb="7">
      <t>リョヒ</t>
    </rPh>
    <rPh sb="8" eb="10">
      <t>コクリツ</t>
    </rPh>
    <rPh sb="12" eb="14">
      <t>ケンキュウ</t>
    </rPh>
    <rPh sb="18" eb="20">
      <t>リョヒ</t>
    </rPh>
    <rPh sb="20" eb="23">
      <t>キテイトウ</t>
    </rPh>
    <rPh sb="24" eb="25">
      <t>ノット</t>
    </rPh>
    <rPh sb="28" eb="31">
      <t>イライシャ</t>
    </rPh>
    <rPh sb="34" eb="36">
      <t>イライ</t>
    </rPh>
    <rPh sb="40" eb="42">
      <t>カイギ</t>
    </rPh>
    <rPh sb="42" eb="43">
      <t>トウ</t>
    </rPh>
    <rPh sb="45" eb="47">
      <t>サンカ</t>
    </rPh>
    <rPh sb="48" eb="50">
      <t>ヒツヨウ</t>
    </rPh>
    <rPh sb="51" eb="53">
      <t>リョヒ</t>
    </rPh>
    <phoneticPr fontId="11"/>
  </si>
  <si>
    <t>25週～49週、50週以上は25週毎に9ポイント加算する。</t>
    <rPh sb="2" eb="3">
      <t>シュウ</t>
    </rPh>
    <rPh sb="6" eb="7">
      <t>シュウ</t>
    </rPh>
    <rPh sb="10" eb="13">
      <t>シュウイジョウ</t>
    </rPh>
    <rPh sb="16" eb="17">
      <t>シュウ</t>
    </rPh>
    <rPh sb="17" eb="18">
      <t>ゴト</t>
    </rPh>
    <rPh sb="24" eb="26">
      <t>カサン</t>
    </rPh>
    <phoneticPr fontId="8"/>
  </si>
  <si>
    <t>算出基準：上記経費(①、②)の１０％</t>
    <phoneticPr fontId="11"/>
  </si>
  <si>
    <t>対照・盲検</t>
    <rPh sb="0" eb="2">
      <t>タイショウ</t>
    </rPh>
    <rPh sb="3" eb="4">
      <t>ミョウ</t>
    </rPh>
    <rPh sb="4" eb="5">
      <t>ケン</t>
    </rPh>
    <phoneticPr fontId="8"/>
  </si>
  <si>
    <t xml:space="preserve">
冷所</t>
    <rPh sb="1" eb="2">
      <t>レイ</t>
    </rPh>
    <rPh sb="2" eb="3">
      <t>ショ</t>
    </rPh>
    <phoneticPr fontId="8"/>
  </si>
  <si>
    <t>皮下・筋注</t>
    <rPh sb="0" eb="2">
      <t>ヒカ</t>
    </rPh>
    <rPh sb="3" eb="5">
      <t>キンチュウ</t>
    </rPh>
    <phoneticPr fontId="8"/>
  </si>
  <si>
    <t>静注・特殊</t>
    <rPh sb="0" eb="2">
      <t>ジョウチュウ</t>
    </rPh>
    <rPh sb="3" eb="5">
      <t>トクシュ</t>
    </rPh>
    <phoneticPr fontId="8"/>
  </si>
  <si>
    <t>対照・盲検、薬剤師による盲検の場合は2ポイント追加</t>
    <rPh sb="0" eb="2">
      <t>タイショウ</t>
    </rPh>
    <rPh sb="3" eb="4">
      <t>ミョウ</t>
    </rPh>
    <rPh sb="4" eb="5">
      <t>ケン</t>
    </rPh>
    <rPh sb="6" eb="9">
      <t>ヤクザイシ</t>
    </rPh>
    <rPh sb="12" eb="13">
      <t>ミョウ</t>
    </rPh>
    <rPh sb="13" eb="14">
      <t>ケン</t>
    </rPh>
    <rPh sb="15" eb="17">
      <t>バアイ</t>
    </rPh>
    <rPh sb="23" eb="25">
      <t>ツイカ</t>
    </rPh>
    <phoneticPr fontId="8"/>
  </si>
  <si>
    <t>静注・左記以外</t>
    <rPh sb="0" eb="1">
      <t>セイ</t>
    </rPh>
    <rPh sb="1" eb="2">
      <t>チュウ</t>
    </rPh>
    <rPh sb="3" eb="5">
      <t>サキ</t>
    </rPh>
    <rPh sb="5" eb="7">
      <t>イガイ</t>
    </rPh>
    <phoneticPr fontId="8"/>
  </si>
  <si>
    <t>検体の搬送</t>
    <rPh sb="0" eb="2">
      <t>ケンタイ</t>
    </rPh>
    <rPh sb="3" eb="5">
      <t>ハンソウ</t>
    </rPh>
    <phoneticPr fontId="8"/>
  </si>
  <si>
    <t>特殊検査</t>
    <rPh sb="0" eb="2">
      <t>トクシュ</t>
    </rPh>
    <rPh sb="2" eb="4">
      <t>ケンサ</t>
    </rPh>
    <phoneticPr fontId="8"/>
  </si>
  <si>
    <t>生存調査</t>
    <rPh sb="0" eb="2">
      <t>セイゾン</t>
    </rPh>
    <rPh sb="2" eb="4">
      <t>チョウサ</t>
    </rPh>
    <phoneticPr fontId="8"/>
  </si>
  <si>
    <t>QOL調査</t>
    <rPh sb="3" eb="5">
      <t>チョウサ</t>
    </rPh>
    <phoneticPr fontId="8"/>
  </si>
  <si>
    <t>別紙１</t>
    <rPh sb="0" eb="2">
      <t>ベッシ</t>
    </rPh>
    <phoneticPr fontId="8"/>
  </si>
  <si>
    <t>被験者層</t>
    <rPh sb="0" eb="3">
      <t>ヒケンシャ</t>
    </rPh>
    <rPh sb="3" eb="4">
      <t>ソウ</t>
    </rPh>
    <phoneticPr fontId="8"/>
  </si>
  <si>
    <t>固定費（契約締結時、又は症例追加時に一括で請求する）</t>
    <rPh sb="0" eb="3">
      <t>コテイヒ</t>
    </rPh>
    <rPh sb="4" eb="6">
      <t>ケイヤク</t>
    </rPh>
    <rPh sb="6" eb="8">
      <t>テイケツ</t>
    </rPh>
    <rPh sb="8" eb="9">
      <t>ジ</t>
    </rPh>
    <rPh sb="10" eb="11">
      <t>マタ</t>
    </rPh>
    <rPh sb="12" eb="14">
      <t>ショウレイ</t>
    </rPh>
    <rPh sb="14" eb="16">
      <t>ツイカ</t>
    </rPh>
    <rPh sb="16" eb="17">
      <t>ジ</t>
    </rPh>
    <rPh sb="18" eb="20">
      <t>イッカツ</t>
    </rPh>
    <rPh sb="21" eb="23">
      <t>セイキュウ</t>
    </rPh>
    <phoneticPr fontId="8"/>
  </si>
  <si>
    <t>被験者負担軽減費</t>
    <rPh sb="0" eb="3">
      <t>ヒケンシャ</t>
    </rPh>
    <rPh sb="3" eb="5">
      <t>フタン</t>
    </rPh>
    <rPh sb="5" eb="7">
      <t>ケイゲン</t>
    </rPh>
    <rPh sb="7" eb="8">
      <t>ヒ</t>
    </rPh>
    <phoneticPr fontId="8"/>
  </si>
  <si>
    <t>被験者負担軽減費</t>
    <rPh sb="0" eb="3">
      <t>ヒケンシャ</t>
    </rPh>
    <rPh sb="3" eb="5">
      <t>フタン</t>
    </rPh>
    <rPh sb="5" eb="7">
      <t>ケイゲン</t>
    </rPh>
    <rPh sb="7" eb="8">
      <t>ヒ</t>
    </rPh>
    <phoneticPr fontId="11"/>
  </si>
  <si>
    <t>追跡調査研究費</t>
    <rPh sb="0" eb="2">
      <t>ツイセキ</t>
    </rPh>
    <rPh sb="2" eb="4">
      <t>チョウサ</t>
    </rPh>
    <rPh sb="4" eb="7">
      <t>ケンキュウヒ</t>
    </rPh>
    <phoneticPr fontId="11"/>
  </si>
  <si>
    <t>契約期間内において、治験薬投与終了後、追跡調査に要する経費等の研究費</t>
    <rPh sb="0" eb="2">
      <t>ケイヤク</t>
    </rPh>
    <rPh sb="2" eb="5">
      <t>キカンナイ</t>
    </rPh>
    <rPh sb="10" eb="13">
      <t>チケンヤク</t>
    </rPh>
    <rPh sb="13" eb="15">
      <t>トウヨ</t>
    </rPh>
    <rPh sb="15" eb="18">
      <t>シュウリョウゴ</t>
    </rPh>
    <rPh sb="19" eb="21">
      <t>ツイセキ</t>
    </rPh>
    <rPh sb="21" eb="23">
      <t>チョウサ</t>
    </rPh>
    <rPh sb="24" eb="25">
      <t>ヨウ</t>
    </rPh>
    <rPh sb="27" eb="29">
      <t>ケイヒ</t>
    </rPh>
    <rPh sb="29" eb="30">
      <t>トウ</t>
    </rPh>
    <rPh sb="31" eb="34">
      <t>ケンキュウヒ</t>
    </rPh>
    <phoneticPr fontId="11"/>
  </si>
  <si>
    <t>⑤</t>
    <phoneticPr fontId="11"/>
  </si>
  <si>
    <t>Ⅰ</t>
  </si>
  <si>
    <t>（ウエイト×1）</t>
  </si>
  <si>
    <t>Ⅱ</t>
  </si>
  <si>
    <t>（ウエイト×3）</t>
  </si>
  <si>
    <t>50～99</t>
  </si>
  <si>
    <t>Ⅲ</t>
  </si>
  <si>
    <t>（ウエイト×5）</t>
  </si>
  <si>
    <t>ポ　イ　ン　ト</t>
  </si>
  <si>
    <t>他の適応に
国内で承認</t>
    <rPh sb="0" eb="1">
      <t>タ</t>
    </rPh>
    <rPh sb="2" eb="4">
      <t>テキオウ</t>
    </rPh>
    <rPh sb="6" eb="8">
      <t>コクナイ</t>
    </rPh>
    <rPh sb="9" eb="11">
      <t>ショウニン</t>
    </rPh>
    <phoneticPr fontId="8"/>
  </si>
  <si>
    <t>同一適応に
欧米で承認</t>
    <rPh sb="0" eb="2">
      <t>ドウイツ</t>
    </rPh>
    <rPh sb="2" eb="4">
      <t>テキオウ</t>
    </rPh>
    <rPh sb="6" eb="8">
      <t>オウベイ</t>
    </rPh>
    <rPh sb="9" eb="11">
      <t>ショウニン</t>
    </rPh>
    <phoneticPr fontId="8"/>
  </si>
  <si>
    <t>なし</t>
    <phoneticPr fontId="8"/>
  </si>
  <si>
    <t>なし</t>
    <phoneticPr fontId="8"/>
  </si>
  <si>
    <t>Ⅳ相</t>
    <rPh sb="1" eb="2">
      <t>ソウ</t>
    </rPh>
    <phoneticPr fontId="8"/>
  </si>
  <si>
    <t>Ⅲ相</t>
    <phoneticPr fontId="8"/>
  </si>
  <si>
    <t>↓　入力してください</t>
    <rPh sb="2" eb="4">
      <t>ニュウリョク</t>
    </rPh>
    <phoneticPr fontId="8"/>
  </si>
  <si>
    <t>Ⅰ</t>
    <phoneticPr fontId="8"/>
  </si>
  <si>
    <t>Ⅱ相</t>
  </si>
  <si>
    <t>緑：選択</t>
    <rPh sb="0" eb="1">
      <t>ミドリ</t>
    </rPh>
    <rPh sb="2" eb="4">
      <t>センタク</t>
    </rPh>
    <phoneticPr fontId="8"/>
  </si>
  <si>
    <t>Ⅱ</t>
    <phoneticPr fontId="8"/>
  </si>
  <si>
    <t>橙：入力</t>
    <rPh sb="0" eb="1">
      <t>ダイダイ</t>
    </rPh>
    <rPh sb="2" eb="4">
      <t>ニュウリョク</t>
    </rPh>
    <phoneticPr fontId="8"/>
  </si>
  <si>
    <t>Ⅲ</t>
    <phoneticPr fontId="8"/>
  </si>
  <si>
    <t>投薬</t>
    <rPh sb="0" eb="2">
      <t>トウヤク</t>
    </rPh>
    <phoneticPr fontId="8"/>
  </si>
  <si>
    <t>追跡</t>
    <rPh sb="0" eb="2">
      <t>ツイセキ</t>
    </rPh>
    <phoneticPr fontId="8"/>
  </si>
  <si>
    <t>A</t>
    <phoneticPr fontId="8"/>
  </si>
  <si>
    <t>B</t>
    <phoneticPr fontId="8"/>
  </si>
  <si>
    <t>C</t>
    <phoneticPr fontId="8"/>
  </si>
  <si>
    <t>デザイン</t>
    <phoneticPr fontId="8"/>
  </si>
  <si>
    <t>D</t>
    <phoneticPr fontId="8"/>
  </si>
  <si>
    <t>E</t>
    <phoneticPr fontId="8"/>
  </si>
  <si>
    <t>F</t>
    <phoneticPr fontId="8"/>
  </si>
  <si>
    <t>G</t>
    <phoneticPr fontId="8"/>
  </si>
  <si>
    <t>削除</t>
    <rPh sb="0" eb="2">
      <t>サクジョ</t>
    </rPh>
    <phoneticPr fontId="8"/>
  </si>
  <si>
    <t>H</t>
    <phoneticPr fontId="8"/>
  </si>
  <si>
    <t>I</t>
    <phoneticPr fontId="8"/>
  </si>
  <si>
    <t>Ⅲ相</t>
    <phoneticPr fontId="8"/>
  </si>
  <si>
    <t>ウエイト</t>
    <phoneticPr fontId="8"/>
  </si>
  <si>
    <t>要　素</t>
    <phoneticPr fontId="8"/>
  </si>
  <si>
    <t>Ⅲ</t>
    <phoneticPr fontId="8"/>
  </si>
  <si>
    <t>Ⅲ</t>
    <phoneticPr fontId="8"/>
  </si>
  <si>
    <t>（ウエイト×2）</t>
  </si>
  <si>
    <t>（ウエイト×3）</t>
    <phoneticPr fontId="8"/>
  </si>
  <si>
    <t>A</t>
    <phoneticPr fontId="8"/>
  </si>
  <si>
    <t>デザイン</t>
    <phoneticPr fontId="8"/>
  </si>
  <si>
    <t>非対照・非盲検</t>
    <phoneticPr fontId="8"/>
  </si>
  <si>
    <t>対照・非盲検</t>
    <phoneticPr fontId="8"/>
  </si>
  <si>
    <t>薬剤師による盲検業務</t>
    <rPh sb="0" eb="3">
      <t>ヤクザイシ</t>
    </rPh>
    <rPh sb="6" eb="8">
      <t>モウケン</t>
    </rPh>
    <rPh sb="8" eb="10">
      <t>ギョウム</t>
    </rPh>
    <phoneticPr fontId="8"/>
  </si>
  <si>
    <t>算出額：合計ポイント数　×　1,000円　×　症例数　＝　治験薬管理経費</t>
    <rPh sb="0" eb="2">
      <t>サンシュツ</t>
    </rPh>
    <rPh sb="2" eb="3">
      <t>ガク</t>
    </rPh>
    <phoneticPr fontId="8"/>
  </si>
  <si>
    <t>A</t>
    <phoneticPr fontId="8"/>
  </si>
  <si>
    <t>注射</t>
    <phoneticPr fontId="8"/>
  </si>
  <si>
    <t>B</t>
    <phoneticPr fontId="8"/>
  </si>
  <si>
    <t>デザイン</t>
    <phoneticPr fontId="8"/>
  </si>
  <si>
    <t>非対照・非盲検</t>
    <phoneticPr fontId="8"/>
  </si>
  <si>
    <t>対照・非盲検</t>
    <phoneticPr fontId="8"/>
  </si>
  <si>
    <t>I</t>
    <phoneticPr fontId="8"/>
  </si>
  <si>
    <t>治験依頼者管理手順による温度管理記録</t>
    <rPh sb="0" eb="2">
      <t>チケン</t>
    </rPh>
    <rPh sb="2" eb="5">
      <t>イライシャ</t>
    </rPh>
    <rPh sb="5" eb="7">
      <t>カンリ</t>
    </rPh>
    <rPh sb="7" eb="9">
      <t>テジュン</t>
    </rPh>
    <rPh sb="12" eb="14">
      <t>オンド</t>
    </rPh>
    <rPh sb="14" eb="16">
      <t>カンリ</t>
    </rPh>
    <rPh sb="16" eb="18">
      <t>キロク</t>
    </rPh>
    <phoneticPr fontId="8"/>
  </si>
  <si>
    <t>C</t>
    <phoneticPr fontId="8"/>
  </si>
  <si>
    <t>D</t>
    <phoneticPr fontId="8"/>
  </si>
  <si>
    <t>　　×　種類　</t>
    <rPh sb="4" eb="6">
      <t>シュルイ</t>
    </rPh>
    <phoneticPr fontId="8"/>
  </si>
  <si>
    <t>　　×　回数　</t>
    <rPh sb="4" eb="6">
      <t>カイスウ</t>
    </rPh>
    <phoneticPr fontId="8"/>
  </si>
  <si>
    <t>研究課題名：</t>
    <rPh sb="0" eb="2">
      <t>ケンキュウ</t>
    </rPh>
    <rPh sb="2" eb="4">
      <t>カダイ</t>
    </rPh>
    <rPh sb="4" eb="5">
      <t>メイ</t>
    </rPh>
    <phoneticPr fontId="8"/>
  </si>
  <si>
    <t>契約期間：</t>
    <rPh sb="0" eb="2">
      <t>ケイヤク</t>
    </rPh>
    <rPh sb="2" eb="4">
      <t>キカン</t>
    </rPh>
    <phoneticPr fontId="8"/>
  </si>
  <si>
    <t>研究費積算：</t>
    <rPh sb="0" eb="2">
      <t>ケンキュウ</t>
    </rPh>
    <rPh sb="2" eb="3">
      <t>ヒ</t>
    </rPh>
    <rPh sb="3" eb="5">
      <t>セキサン</t>
    </rPh>
    <phoneticPr fontId="8"/>
  </si>
  <si>
    <t>研究費項目</t>
    <rPh sb="0" eb="3">
      <t>ケンキュウヒ</t>
    </rPh>
    <rPh sb="3" eb="5">
      <t>コウモク</t>
    </rPh>
    <phoneticPr fontId="8"/>
  </si>
  <si>
    <t>１　謝金</t>
    <rPh sb="2" eb="4">
      <t>シャキン</t>
    </rPh>
    <phoneticPr fontId="8"/>
  </si>
  <si>
    <t>２　旅費</t>
    <rPh sb="2" eb="4">
      <t>リョヒ</t>
    </rPh>
    <phoneticPr fontId="8"/>
  </si>
  <si>
    <t>円</t>
    <rPh sb="0" eb="1">
      <t>エン</t>
    </rPh>
    <phoneticPr fontId="8"/>
  </si>
  <si>
    <t>費　　目</t>
    <rPh sb="0" eb="1">
      <t>ヒ</t>
    </rPh>
    <rPh sb="3" eb="4">
      <t>モク</t>
    </rPh>
    <phoneticPr fontId="8"/>
  </si>
  <si>
    <t>金　　額</t>
    <rPh sb="0" eb="1">
      <t>キン</t>
    </rPh>
    <rPh sb="3" eb="4">
      <t>ガク</t>
    </rPh>
    <phoneticPr fontId="8"/>
  </si>
  <si>
    <t>内　　訳</t>
    <rPh sb="0" eb="1">
      <t>ウチ</t>
    </rPh>
    <rPh sb="3" eb="4">
      <t>ヤク</t>
    </rPh>
    <phoneticPr fontId="8"/>
  </si>
  <si>
    <t>備　　考</t>
    <rPh sb="0" eb="1">
      <t>ソナエ</t>
    </rPh>
    <rPh sb="3" eb="4">
      <t>コウ</t>
    </rPh>
    <phoneticPr fontId="8"/>
  </si>
  <si>
    <t>(往復)</t>
    <rPh sb="1" eb="3">
      <t>オウフク</t>
    </rPh>
    <phoneticPr fontId="8"/>
  </si>
  <si>
    <t>旅費合計</t>
    <rPh sb="0" eb="2">
      <t>リョヒ</t>
    </rPh>
    <rPh sb="2" eb="4">
      <t>ゴウケイ</t>
    </rPh>
    <phoneticPr fontId="8"/>
  </si>
  <si>
    <t>責任医師：</t>
    <rPh sb="0" eb="2">
      <t>セキニン</t>
    </rPh>
    <rPh sb="2" eb="4">
      <t>イシ</t>
    </rPh>
    <phoneticPr fontId="8"/>
  </si>
  <si>
    <t>内　訳</t>
    <rPh sb="0" eb="1">
      <t>ウチ</t>
    </rPh>
    <rPh sb="2" eb="3">
      <t>ヤク</t>
    </rPh>
    <phoneticPr fontId="8"/>
  </si>
  <si>
    <t xml:space="preserve"> ﾎﾟｲﾝﾄ × </t>
    <phoneticPr fontId="8"/>
  </si>
  <si>
    <t>計</t>
    <rPh sb="0" eb="1">
      <t>ケイ</t>
    </rPh>
    <phoneticPr fontId="8"/>
  </si>
  <si>
    <t>Ⅲ相</t>
  </si>
  <si>
    <t>脱落症例経費：</t>
    <rPh sb="0" eb="2">
      <t>ダツラク</t>
    </rPh>
    <rPh sb="2" eb="4">
      <t>ショウレイ</t>
    </rPh>
    <rPh sb="4" eb="6">
      <t>ケイヒ</t>
    </rPh>
    <phoneticPr fontId="8"/>
  </si>
  <si>
    <t>スクリーニング脱落１症例あたり</t>
    <rPh sb="7" eb="9">
      <t>ダツラク</t>
    </rPh>
    <rPh sb="10" eb="12">
      <t>ショウレイ</t>
    </rPh>
    <phoneticPr fontId="8"/>
  </si>
  <si>
    <t>金　額</t>
    <rPh sb="0" eb="1">
      <t>キン</t>
    </rPh>
    <rPh sb="2" eb="3">
      <t>ガク</t>
    </rPh>
    <phoneticPr fontId="8"/>
  </si>
  <si>
    <t>１　臨床試験研究経費</t>
    <rPh sb="2" eb="4">
      <t>リンショウ</t>
    </rPh>
    <rPh sb="4" eb="6">
      <t>シケン</t>
    </rPh>
    <rPh sb="6" eb="8">
      <t>ケンキュウ</t>
    </rPh>
    <rPh sb="8" eb="10">
      <t>ケイヒ</t>
    </rPh>
    <phoneticPr fontId="8"/>
  </si>
  <si>
    <t>３　事務費</t>
    <rPh sb="2" eb="5">
      <t>ジムヒ</t>
    </rPh>
    <phoneticPr fontId="8"/>
  </si>
  <si>
    <t>４　管理費</t>
    <rPh sb="2" eb="5">
      <t>カンリヒ</t>
    </rPh>
    <phoneticPr fontId="8"/>
  </si>
  <si>
    <t>名×</t>
    <rPh sb="0" eb="1">
      <t>メイ</t>
    </rPh>
    <phoneticPr fontId="8"/>
  </si>
  <si>
    <t>円　ｘ</t>
    <rPh sb="0" eb="1">
      <t>エン</t>
    </rPh>
    <phoneticPr fontId="8"/>
  </si>
  <si>
    <t>研究課題名</t>
    <rPh sb="0" eb="2">
      <t>ケンキュウ</t>
    </rPh>
    <rPh sb="2" eb="4">
      <t>カダイ</t>
    </rPh>
    <rPh sb="4" eb="5">
      <t>メイ</t>
    </rPh>
    <phoneticPr fontId="8"/>
  </si>
  <si>
    <t>☆</t>
    <phoneticPr fontId="8"/>
  </si>
  <si>
    <t>運　賃</t>
    <rPh sb="0" eb="1">
      <t>ウン</t>
    </rPh>
    <rPh sb="2" eb="3">
      <t>チン</t>
    </rPh>
    <phoneticPr fontId="8"/>
  </si>
  <si>
    <t>交通費の負担増等治験参加に伴う被験者の負担を軽減するための経費。</t>
    <rPh sb="0" eb="3">
      <t>コウツウヒ</t>
    </rPh>
    <rPh sb="4" eb="7">
      <t>フタンゾウ</t>
    </rPh>
    <rPh sb="7" eb="8">
      <t>トウ</t>
    </rPh>
    <rPh sb="8" eb="10">
      <t>チケン</t>
    </rPh>
    <rPh sb="10" eb="12">
      <t>サンカ</t>
    </rPh>
    <rPh sb="13" eb="14">
      <t>トモナ</t>
    </rPh>
    <rPh sb="15" eb="18">
      <t>ヒケンシャ</t>
    </rPh>
    <rPh sb="19" eb="21">
      <t>フタン</t>
    </rPh>
    <rPh sb="22" eb="24">
      <t>ケイゲン</t>
    </rPh>
    <rPh sb="29" eb="31">
      <t>ケイヒ</t>
    </rPh>
    <phoneticPr fontId="8"/>
  </si>
  <si>
    <t>算出基準：7,000円×来院回数</t>
    <rPh sb="0" eb="2">
      <t>サンシュツ</t>
    </rPh>
    <rPh sb="2" eb="4">
      <t>キジュン</t>
    </rPh>
    <rPh sb="10" eb="11">
      <t>エン</t>
    </rPh>
    <rPh sb="12" eb="14">
      <t>ライイン</t>
    </rPh>
    <rPh sb="14" eb="16">
      <t>カイスウ</t>
    </rPh>
    <phoneticPr fontId="11"/>
  </si>
  <si>
    <t>（1～2）の10％</t>
    <phoneticPr fontId="8"/>
  </si>
  <si>
    <t>（1～3）の30％</t>
    <phoneticPr fontId="8"/>
  </si>
  <si>
    <t>（1～4の合計）</t>
    <rPh sb="5" eb="7">
      <t>ゴウケイ</t>
    </rPh>
    <phoneticPr fontId="8"/>
  </si>
  <si>
    <t>臨床試験研究経費にかかるポイント算出（別紙１）へJUMP</t>
    <rPh sb="0" eb="2">
      <t>リンショウ</t>
    </rPh>
    <rPh sb="2" eb="4">
      <t>シケン</t>
    </rPh>
    <rPh sb="4" eb="6">
      <t>ケンキュウ</t>
    </rPh>
    <rPh sb="6" eb="8">
      <t>ケイヒ</t>
    </rPh>
    <rPh sb="16" eb="18">
      <t>サンシュツ</t>
    </rPh>
    <rPh sb="19" eb="21">
      <t>ベッシ</t>
    </rPh>
    <phoneticPr fontId="8"/>
  </si>
  <si>
    <t>治験薬管理経費にかかるポイント算出（別紙２）へJUMP</t>
    <rPh sb="0" eb="3">
      <t>チケンヤク</t>
    </rPh>
    <rPh sb="3" eb="5">
      <t>カンリ</t>
    </rPh>
    <rPh sb="5" eb="7">
      <t>ケイヒ</t>
    </rPh>
    <rPh sb="15" eb="17">
      <t>サンシュツ</t>
    </rPh>
    <rPh sb="18" eb="20">
      <t>ベッシ</t>
    </rPh>
    <phoneticPr fontId="8"/>
  </si>
  <si>
    <t>（上記設定根拠理由）→</t>
    <rPh sb="1" eb="3">
      <t>ジョウキ</t>
    </rPh>
    <rPh sb="3" eb="5">
      <t>セッテイ</t>
    </rPh>
    <rPh sb="5" eb="7">
      <t>コンキョ</t>
    </rPh>
    <rPh sb="7" eb="9">
      <t>リユウ</t>
    </rPh>
    <phoneticPr fontId="8"/>
  </si>
  <si>
    <t>第1期 期間</t>
    <rPh sb="0" eb="1">
      <t>ダイ</t>
    </rPh>
    <rPh sb="2" eb="3">
      <t>キ</t>
    </rPh>
    <rPh sb="4" eb="6">
      <t>キカン</t>
    </rPh>
    <phoneticPr fontId="8"/>
  </si>
  <si>
    <t>算定根拠</t>
    <rPh sb="0" eb="2">
      <t>サンテイ</t>
    </rPh>
    <rPh sb="2" eb="4">
      <t>コンキョ</t>
    </rPh>
    <phoneticPr fontId="8"/>
  </si>
  <si>
    <t>ポイント数</t>
    <phoneticPr fontId="8"/>
  </si>
  <si>
    <t>症例</t>
    <rPh sb="0" eb="2">
      <t>ショウレイ</t>
    </rPh>
    <phoneticPr fontId="8"/>
  </si>
  <si>
    <t>脱落</t>
    <rPh sb="0" eb="2">
      <t>ダツラク</t>
    </rPh>
    <phoneticPr fontId="8"/>
  </si>
  <si>
    <t xml:space="preserve">・治験薬投与開始に至った症例に対して75%を算出する
・第1期、第2期、第3期は、 投与予定期間（週）を3で除して設定する。割り切れない場合には第3期を長く設定する。
</t>
    <rPh sb="9" eb="10">
      <t>イタ</t>
    </rPh>
    <rPh sb="12" eb="14">
      <t>ショウレイ</t>
    </rPh>
    <rPh sb="15" eb="16">
      <t>タイ</t>
    </rPh>
    <rPh sb="49" eb="50">
      <t>シュウ</t>
    </rPh>
    <phoneticPr fontId="8"/>
  </si>
  <si>
    <t>H1</t>
    <phoneticPr fontId="8"/>
  </si>
  <si>
    <t>H2</t>
    <phoneticPr fontId="8"/>
  </si>
  <si>
    <t>契約日</t>
    <rPh sb="0" eb="2">
      <t>ケイヤク</t>
    </rPh>
    <rPh sb="2" eb="3">
      <t>ニチ</t>
    </rPh>
    <phoneticPr fontId="8"/>
  </si>
  <si>
    <t>特殊説明文書、特殊資材等の作成</t>
    <rPh sb="0" eb="2">
      <t>トクシュ</t>
    </rPh>
    <rPh sb="2" eb="4">
      <t>セツメイ</t>
    </rPh>
    <rPh sb="4" eb="6">
      <t>ブンショ</t>
    </rPh>
    <rPh sb="7" eb="9">
      <t>トクシュ</t>
    </rPh>
    <rPh sb="9" eb="11">
      <t>シザイ</t>
    </rPh>
    <rPh sb="11" eb="12">
      <t>トウ</t>
    </rPh>
    <rPh sb="13" eb="15">
      <t>サクセイ</t>
    </rPh>
    <phoneticPr fontId="8"/>
  </si>
  <si>
    <t>麻薬・放射性医薬品</t>
    <rPh sb="0" eb="2">
      <t>マヤク</t>
    </rPh>
    <rPh sb="3" eb="6">
      <t>ホウシャセイ</t>
    </rPh>
    <rPh sb="6" eb="9">
      <t>イヤクヒン</t>
    </rPh>
    <phoneticPr fontId="8"/>
  </si>
  <si>
    <t>J</t>
    <phoneticPr fontId="8"/>
  </si>
  <si>
    <t>K</t>
    <phoneticPr fontId="8"/>
  </si>
  <si>
    <t>L</t>
    <phoneticPr fontId="8"/>
  </si>
  <si>
    <t>M</t>
    <phoneticPr fontId="8"/>
  </si>
  <si>
    <t>N</t>
    <phoneticPr fontId="8"/>
  </si>
  <si>
    <t>O</t>
    <phoneticPr fontId="8"/>
  </si>
  <si>
    <t>P</t>
    <phoneticPr fontId="8"/>
  </si>
  <si>
    <t>Q</t>
    <phoneticPr fontId="8"/>
  </si>
  <si>
    <t>R</t>
    <phoneticPr fontId="8"/>
  </si>
  <si>
    <t>S</t>
    <phoneticPr fontId="8"/>
  </si>
  <si>
    <t>治験薬（白箱）以外の併用薬（同効薬）</t>
    <rPh sb="0" eb="3">
      <t>チケンヤク</t>
    </rPh>
    <rPh sb="4" eb="5">
      <t>シロ</t>
    </rPh>
    <rPh sb="5" eb="6">
      <t>バコ</t>
    </rPh>
    <rPh sb="7" eb="9">
      <t>イガイ</t>
    </rPh>
    <rPh sb="10" eb="12">
      <t>ヘイヨウ</t>
    </rPh>
    <rPh sb="12" eb="13">
      <t>ヤク</t>
    </rPh>
    <rPh sb="14" eb="17">
      <t>ドウコウヤク</t>
    </rPh>
    <phoneticPr fontId="8"/>
  </si>
  <si>
    <t xml:space="preserve">
その他温度指定</t>
    <rPh sb="3" eb="4">
      <t>タ</t>
    </rPh>
    <rPh sb="4" eb="6">
      <t>オンド</t>
    </rPh>
    <rPh sb="6" eb="8">
      <t>シテイ</t>
    </rPh>
    <phoneticPr fontId="8"/>
  </si>
  <si>
    <t>画像等複写資料提供回数</t>
    <rPh sb="0" eb="2">
      <t>ガゾウ</t>
    </rPh>
    <rPh sb="2" eb="3">
      <t>トウ</t>
    </rPh>
    <rPh sb="3" eb="5">
      <t>フクシャ</t>
    </rPh>
    <rPh sb="5" eb="7">
      <t>シリョウ</t>
    </rPh>
    <rPh sb="7" eb="9">
      <t>テイキョウ</t>
    </rPh>
    <rPh sb="9" eb="11">
      <t>カイスウ</t>
    </rPh>
    <phoneticPr fontId="8"/>
  </si>
  <si>
    <t>画像等複写資料提供費</t>
    <rPh sb="0" eb="2">
      <t>ガゾウ</t>
    </rPh>
    <rPh sb="2" eb="3">
      <t>トウ</t>
    </rPh>
    <rPh sb="3" eb="5">
      <t>フクシャ</t>
    </rPh>
    <rPh sb="5" eb="7">
      <t>シリョウ</t>
    </rPh>
    <rPh sb="7" eb="9">
      <t>テイキョウ</t>
    </rPh>
    <rPh sb="9" eb="10">
      <t>ヒ</t>
    </rPh>
    <phoneticPr fontId="8"/>
  </si>
  <si>
    <t>画像等複写資料提供費</t>
    <rPh sb="0" eb="3">
      <t>ガゾウナド</t>
    </rPh>
    <rPh sb="3" eb="5">
      <t>フクシャ</t>
    </rPh>
    <rPh sb="5" eb="7">
      <t>シリョウ</t>
    </rPh>
    <rPh sb="7" eb="9">
      <t>テイキョウ</t>
    </rPh>
    <rPh sb="9" eb="10">
      <t>ヒ</t>
    </rPh>
    <phoneticPr fontId="11"/>
  </si>
  <si>
    <t>実施計画書に明記されていない原資料の複写作業に要する経費</t>
    <rPh sb="0" eb="2">
      <t>ジッシ</t>
    </rPh>
    <rPh sb="2" eb="5">
      <t>ケイカクショ</t>
    </rPh>
    <rPh sb="6" eb="8">
      <t>メイキ</t>
    </rPh>
    <rPh sb="14" eb="17">
      <t>ゲンシリョウ</t>
    </rPh>
    <rPh sb="18" eb="20">
      <t>フクシャ</t>
    </rPh>
    <rPh sb="20" eb="22">
      <t>サギョウ</t>
    </rPh>
    <rPh sb="23" eb="24">
      <t>ヨウ</t>
    </rPh>
    <rPh sb="26" eb="28">
      <t>ケイヒ</t>
    </rPh>
    <phoneticPr fontId="11"/>
  </si>
  <si>
    <t>治験薬投与終了時期別の請求金額
第Ⅰ相、第Ⅱ相の場合
第1期:85%
第2期:95%（85%+10%）
第3期：100%（85%+15%）
第4期：110%（85%+15%+10%）
・・・</t>
    <rPh sb="17" eb="18">
      <t>ダイ</t>
    </rPh>
    <rPh sb="19" eb="20">
      <t>ソウ</t>
    </rPh>
    <rPh sb="21" eb="22">
      <t>ダイ</t>
    </rPh>
    <rPh sb="23" eb="24">
      <t>ソウ</t>
    </rPh>
    <rPh sb="25" eb="27">
      <t>バアイ</t>
    </rPh>
    <rPh sb="28" eb="29">
      <t>ダイ</t>
    </rPh>
    <rPh sb="30" eb="31">
      <t>キ</t>
    </rPh>
    <rPh sb="36" eb="37">
      <t>ダイ</t>
    </rPh>
    <rPh sb="38" eb="39">
      <t>キ</t>
    </rPh>
    <rPh sb="53" eb="54">
      <t>ダイ</t>
    </rPh>
    <rPh sb="55" eb="56">
      <t>キ</t>
    </rPh>
    <rPh sb="71" eb="72">
      <t>ダイ</t>
    </rPh>
    <rPh sb="73" eb="74">
      <t>キ</t>
    </rPh>
    <phoneticPr fontId="8"/>
  </si>
  <si>
    <t>治験薬投与終了時期別の請求金額
第Ⅲ相、第Ⅳ相の場合
第1期:75%
第2期:95%（75%+20%）
第3期：100%（75%+25%）
第4期：120%（75%+25%+20%）
・・・</t>
    <rPh sb="0" eb="3">
      <t>チケンヤク</t>
    </rPh>
    <rPh sb="3" eb="5">
      <t>トウヨ</t>
    </rPh>
    <rPh sb="5" eb="7">
      <t>シュウリョウ</t>
    </rPh>
    <rPh sb="7" eb="9">
      <t>ジキ</t>
    </rPh>
    <rPh sb="9" eb="10">
      <t>ベツ</t>
    </rPh>
    <rPh sb="11" eb="13">
      <t>セイキュウ</t>
    </rPh>
    <rPh sb="13" eb="15">
      <t>キンガク</t>
    </rPh>
    <rPh sb="28" eb="29">
      <t>ダイ</t>
    </rPh>
    <rPh sb="30" eb="31">
      <t>キ</t>
    </rPh>
    <rPh sb="36" eb="37">
      <t>ダイ</t>
    </rPh>
    <rPh sb="38" eb="39">
      <t>キ</t>
    </rPh>
    <rPh sb="53" eb="54">
      <t>ダイ</t>
    </rPh>
    <rPh sb="55" eb="56">
      <t>キ</t>
    </rPh>
    <rPh sb="71" eb="72">
      <t>ダイ</t>
    </rPh>
    <rPh sb="73" eb="74">
      <t>キ</t>
    </rPh>
    <phoneticPr fontId="8"/>
  </si>
  <si>
    <t>治験薬
規格数</t>
    <rPh sb="0" eb="3">
      <t>チケンヤク</t>
    </rPh>
    <rPh sb="4" eb="7">
      <t>キカクスウ</t>
    </rPh>
    <phoneticPr fontId="8"/>
  </si>
  <si>
    <t>I</t>
    <phoneticPr fontId="8"/>
  </si>
  <si>
    <t>K</t>
    <phoneticPr fontId="8"/>
  </si>
  <si>
    <t>L</t>
    <phoneticPr fontId="8"/>
  </si>
  <si>
    <t>M</t>
    <phoneticPr fontId="8"/>
  </si>
  <si>
    <t>⑥</t>
    <phoneticPr fontId="11"/>
  </si>
  <si>
    <t>①</t>
    <phoneticPr fontId="8"/>
  </si>
  <si>
    <t>②</t>
    <phoneticPr fontId="8"/>
  </si>
  <si>
    <t>算出基準：旅費（国立がん研究センター旅費規程等に則る）（依頼者による依頼のあった会議等への参加に必要な旅費）</t>
    <rPh sb="5" eb="7">
      <t>リョヒ</t>
    </rPh>
    <rPh sb="8" eb="10">
      <t>コクリツ</t>
    </rPh>
    <rPh sb="12" eb="14">
      <t>ケンキュウ</t>
    </rPh>
    <rPh sb="18" eb="20">
      <t>リョヒ</t>
    </rPh>
    <rPh sb="20" eb="23">
      <t>キテイトウ</t>
    </rPh>
    <rPh sb="24" eb="25">
      <t>ノット</t>
    </rPh>
    <rPh sb="28" eb="31">
      <t>イライシャ</t>
    </rPh>
    <rPh sb="34" eb="36">
      <t>イライ</t>
    </rPh>
    <rPh sb="40" eb="42">
      <t>カイギ</t>
    </rPh>
    <rPh sb="42" eb="43">
      <t>トウ</t>
    </rPh>
    <rPh sb="45" eb="47">
      <t>サンカ</t>
    </rPh>
    <rPh sb="48" eb="50">
      <t>ヒツヨウ</t>
    </rPh>
    <rPh sb="51" eb="53">
      <t>リョヒ</t>
    </rPh>
    <phoneticPr fontId="8"/>
  </si>
  <si>
    <t>③</t>
    <phoneticPr fontId="8"/>
  </si>
  <si>
    <r>
      <t>当該研究に関連して必要となる、類例体外診断用医薬品の研究、施設間の研究協議、文書等作成、関連学会参加費、モニタリング（治験実施計画書の範囲内）に要する経費等の研究費</t>
    </r>
    <r>
      <rPr>
        <u/>
        <sz val="11"/>
        <color indexed="10"/>
        <rFont val="ＭＳ Ｐゴシック"/>
        <family val="3"/>
        <charset val="128"/>
      </rPr>
      <t/>
    </r>
    <rPh sb="2" eb="4">
      <t>ケンキュウ</t>
    </rPh>
    <rPh sb="17" eb="19">
      <t>タイガイ</t>
    </rPh>
    <rPh sb="19" eb="22">
      <t>シンダンヨウ</t>
    </rPh>
    <rPh sb="22" eb="25">
      <t>イヤクヒン</t>
    </rPh>
    <rPh sb="26" eb="28">
      <t>ケンキュウ</t>
    </rPh>
    <rPh sb="44" eb="46">
      <t>カンレン</t>
    </rPh>
    <rPh sb="46" eb="48">
      <t>ガッカイ</t>
    </rPh>
    <rPh sb="48" eb="51">
      <t>サンカヒ</t>
    </rPh>
    <rPh sb="59" eb="61">
      <t>チケン</t>
    </rPh>
    <rPh sb="61" eb="63">
      <t>ジッシ</t>
    </rPh>
    <rPh sb="63" eb="66">
      <t>ケイカクショ</t>
    </rPh>
    <rPh sb="67" eb="70">
      <t>ハンイナイ</t>
    </rPh>
    <rPh sb="72" eb="73">
      <t>ヨウ</t>
    </rPh>
    <rPh sb="75" eb="77">
      <t>ケイヒ</t>
    </rPh>
    <rPh sb="77" eb="78">
      <t>トウ</t>
    </rPh>
    <rPh sb="79" eb="82">
      <t>ケンキュウヒ</t>
    </rPh>
    <phoneticPr fontId="8"/>
  </si>
  <si>
    <t>④</t>
    <phoneticPr fontId="8"/>
  </si>
  <si>
    <t>当該研究において求めらている結果を導くために必要不可欠であり、かつ、施設で保有していない機械器具（保有していても当該試験に用いることができない場合を含む）の購入に要する経費</t>
    <rPh sb="0" eb="2">
      <t>トウガイ</t>
    </rPh>
    <rPh sb="2" eb="4">
      <t>ケンキュウ</t>
    </rPh>
    <rPh sb="8" eb="9">
      <t>モト</t>
    </rPh>
    <rPh sb="14" eb="16">
      <t>ケッカ</t>
    </rPh>
    <rPh sb="17" eb="18">
      <t>ミチビ</t>
    </rPh>
    <rPh sb="22" eb="24">
      <t>ヒツヨウ</t>
    </rPh>
    <rPh sb="24" eb="27">
      <t>フカケツ</t>
    </rPh>
    <rPh sb="34" eb="36">
      <t>シセツ</t>
    </rPh>
    <rPh sb="37" eb="39">
      <t>ホユウ</t>
    </rPh>
    <rPh sb="44" eb="46">
      <t>キカイ</t>
    </rPh>
    <rPh sb="46" eb="48">
      <t>キグ</t>
    </rPh>
    <rPh sb="49" eb="51">
      <t>ホユウ</t>
    </rPh>
    <rPh sb="56" eb="58">
      <t>トウガイ</t>
    </rPh>
    <rPh sb="58" eb="60">
      <t>シケン</t>
    </rPh>
    <rPh sb="61" eb="62">
      <t>モチ</t>
    </rPh>
    <rPh sb="71" eb="73">
      <t>バアイ</t>
    </rPh>
    <rPh sb="74" eb="75">
      <t>フク</t>
    </rPh>
    <rPh sb="78" eb="80">
      <t>コウニュウ</t>
    </rPh>
    <rPh sb="81" eb="82">
      <t>ヨウ</t>
    </rPh>
    <rPh sb="84" eb="86">
      <t>ケイヒ</t>
    </rPh>
    <phoneticPr fontId="8"/>
  </si>
  <si>
    <t>⑤</t>
    <phoneticPr fontId="8"/>
  </si>
  <si>
    <t>事務費</t>
    <rPh sb="0" eb="3">
      <t>ジムヒ</t>
    </rPh>
    <phoneticPr fontId="8"/>
  </si>
  <si>
    <t>管理費</t>
    <rPh sb="0" eb="3">
      <t>カンリヒ</t>
    </rPh>
    <phoneticPr fontId="8"/>
  </si>
  <si>
    <t>別紙３</t>
    <rPh sb="0" eb="2">
      <t>ベッシ</t>
    </rPh>
    <phoneticPr fontId="8"/>
  </si>
  <si>
    <t>臨床性能試験研究経費ポイント算出表</t>
    <rPh sb="0" eb="2">
      <t>リンショウ</t>
    </rPh>
    <rPh sb="2" eb="4">
      <t>セイノウ</t>
    </rPh>
    <rPh sb="4" eb="6">
      <t>シケン</t>
    </rPh>
    <rPh sb="6" eb="8">
      <t>ケンキュウ</t>
    </rPh>
    <rPh sb="8" eb="10">
      <t>ケイヒ</t>
    </rPh>
    <rPh sb="14" eb="16">
      <t>サンシュツ</t>
    </rPh>
    <rPh sb="16" eb="17">
      <t>ヒョウ</t>
    </rPh>
    <phoneticPr fontId="8"/>
  </si>
  <si>
    <t>個々の体外診断用医薬品の「臨床性能試験（測定項目が新しい品目に係る臨床性能試験のデータを収集する試験をいう）」について、要素毎に該当するポイントを求め、そのポイントを合計したものをその試験のポイント数とする。</t>
    <rPh sb="0" eb="2">
      <t>ココ</t>
    </rPh>
    <rPh sb="3" eb="4">
      <t>タイ</t>
    </rPh>
    <rPh sb="4" eb="5">
      <t>ガイ</t>
    </rPh>
    <rPh sb="5" eb="7">
      <t>シンダン</t>
    </rPh>
    <rPh sb="7" eb="8">
      <t>ヨウ</t>
    </rPh>
    <rPh sb="8" eb="11">
      <t>イヤクヒン</t>
    </rPh>
    <rPh sb="13" eb="15">
      <t>リンショウ</t>
    </rPh>
    <rPh sb="15" eb="17">
      <t>セイノウ</t>
    </rPh>
    <rPh sb="17" eb="19">
      <t>シケン</t>
    </rPh>
    <rPh sb="20" eb="22">
      <t>ソクテイ</t>
    </rPh>
    <rPh sb="22" eb="24">
      <t>コウモク</t>
    </rPh>
    <rPh sb="25" eb="26">
      <t>アタラ</t>
    </rPh>
    <rPh sb="28" eb="30">
      <t>ヒンモク</t>
    </rPh>
    <rPh sb="31" eb="32">
      <t>カカ</t>
    </rPh>
    <rPh sb="33" eb="35">
      <t>リンショウ</t>
    </rPh>
    <rPh sb="35" eb="37">
      <t>セイノウ</t>
    </rPh>
    <rPh sb="37" eb="39">
      <t>シケン</t>
    </rPh>
    <rPh sb="44" eb="46">
      <t>シュウシュウ</t>
    </rPh>
    <rPh sb="48" eb="50">
      <t>シケン</t>
    </rPh>
    <rPh sb="60" eb="62">
      <t>ヨウソ</t>
    </rPh>
    <rPh sb="62" eb="63">
      <t>マイ</t>
    </rPh>
    <rPh sb="64" eb="66">
      <t>ガイトウ</t>
    </rPh>
    <rPh sb="73" eb="74">
      <t>モト</t>
    </rPh>
    <rPh sb="83" eb="85">
      <t>ゴウケイ</t>
    </rPh>
    <rPh sb="92" eb="94">
      <t>シケン</t>
    </rPh>
    <rPh sb="99" eb="100">
      <t>スウ</t>
    </rPh>
    <phoneticPr fontId="8"/>
  </si>
  <si>
    <t>ウエイト</t>
    <phoneticPr fontId="8"/>
  </si>
  <si>
    <t>ポ　イ　ン　ト</t>
    <phoneticPr fontId="8"/>
  </si>
  <si>
    <t>Ⅰ</t>
    <phoneticPr fontId="8"/>
  </si>
  <si>
    <t>Ⅱ</t>
    <phoneticPr fontId="8"/>
  </si>
  <si>
    <t>Ⅲ</t>
    <phoneticPr fontId="8"/>
  </si>
  <si>
    <t>Ⅳ</t>
    <phoneticPr fontId="8"/>
  </si>
  <si>
    <t>（ウエイト×1）</t>
    <phoneticPr fontId="8"/>
  </si>
  <si>
    <t>（ウエイト×2）</t>
    <phoneticPr fontId="8"/>
  </si>
  <si>
    <t>（ウエイト×3）</t>
    <phoneticPr fontId="8"/>
  </si>
  <si>
    <t>（ウエイト×5）</t>
    <phoneticPr fontId="8"/>
  </si>
  <si>
    <t>A</t>
    <phoneticPr fontId="8"/>
  </si>
  <si>
    <t>検体数</t>
    <rPh sb="0" eb="2">
      <t>ケンタイ</t>
    </rPh>
    <rPh sb="2" eb="3">
      <t>スウ</t>
    </rPh>
    <phoneticPr fontId="8"/>
  </si>
  <si>
    <t>75以下</t>
    <rPh sb="2" eb="4">
      <t>イカ</t>
    </rPh>
    <phoneticPr fontId="8"/>
  </si>
  <si>
    <t>76～150</t>
    <phoneticPr fontId="8"/>
  </si>
  <si>
    <t>151以上</t>
    <rPh sb="3" eb="5">
      <t>イジョウ</t>
    </rPh>
    <phoneticPr fontId="8"/>
  </si>
  <si>
    <t>B</t>
    <phoneticPr fontId="8"/>
  </si>
  <si>
    <t>負荷試験</t>
    <rPh sb="0" eb="1">
      <t>フ</t>
    </rPh>
    <rPh sb="1" eb="2">
      <t>ニ</t>
    </rPh>
    <rPh sb="2" eb="4">
      <t>シケン</t>
    </rPh>
    <phoneticPr fontId="8"/>
  </si>
  <si>
    <t>×　人数</t>
    <rPh sb="2" eb="4">
      <t>ニンズウ</t>
    </rPh>
    <phoneticPr fontId="8"/>
  </si>
  <si>
    <t>C</t>
    <phoneticPr fontId="8"/>
  </si>
  <si>
    <t>検体採取の難易度</t>
    <rPh sb="0" eb="2">
      <t>ケンタイ</t>
    </rPh>
    <rPh sb="2" eb="4">
      <t>サイシュ</t>
    </rPh>
    <rPh sb="5" eb="8">
      <t>ナンイド</t>
    </rPh>
    <phoneticPr fontId="8"/>
  </si>
  <si>
    <t>尿、糞便、唾液、喀痰、毛髪、　　　　　涙液、汗</t>
    <rPh sb="0" eb="1">
      <t>ニョウ</t>
    </rPh>
    <rPh sb="2" eb="4">
      <t>フンベン</t>
    </rPh>
    <rPh sb="5" eb="7">
      <t>ダエキ</t>
    </rPh>
    <rPh sb="8" eb="9">
      <t>カク</t>
    </rPh>
    <rPh sb="11" eb="12">
      <t>ケ</t>
    </rPh>
    <rPh sb="12" eb="13">
      <t>カミ</t>
    </rPh>
    <rPh sb="19" eb="20">
      <t>ナミダ</t>
    </rPh>
    <rPh sb="20" eb="21">
      <t>エキ</t>
    </rPh>
    <rPh sb="22" eb="23">
      <t>アセ</t>
    </rPh>
    <phoneticPr fontId="8"/>
  </si>
  <si>
    <t>血液、分泌物、　　精液、粘液、　　　　乳汁、滑液</t>
    <rPh sb="0" eb="2">
      <t>ケツエキ</t>
    </rPh>
    <rPh sb="3" eb="6">
      <t>ブンピツブツ</t>
    </rPh>
    <rPh sb="9" eb="11">
      <t>セイエキ</t>
    </rPh>
    <rPh sb="12" eb="14">
      <t>ネンエキ</t>
    </rPh>
    <rPh sb="19" eb="20">
      <t>ニュウ</t>
    </rPh>
    <rPh sb="20" eb="21">
      <t>ジル</t>
    </rPh>
    <rPh sb="22" eb="23">
      <t>カツ</t>
    </rPh>
    <rPh sb="23" eb="24">
      <t>エキ</t>
    </rPh>
    <phoneticPr fontId="8"/>
  </si>
  <si>
    <t>胃液、腸液</t>
    <rPh sb="0" eb="2">
      <t>イエキ</t>
    </rPh>
    <rPh sb="3" eb="4">
      <t>チョウ</t>
    </rPh>
    <rPh sb="4" eb="5">
      <t>エキ</t>
    </rPh>
    <phoneticPr fontId="8"/>
  </si>
  <si>
    <t>髄液、羊水、　　　　組織、胸水、　　　　腹水、腫瘍内容物</t>
    <rPh sb="0" eb="2">
      <t>ズイエキ</t>
    </rPh>
    <rPh sb="3" eb="5">
      <t>ヨウスイ</t>
    </rPh>
    <rPh sb="10" eb="12">
      <t>ソシキ</t>
    </rPh>
    <rPh sb="13" eb="14">
      <t>キョウ</t>
    </rPh>
    <rPh sb="14" eb="15">
      <t>スイ</t>
    </rPh>
    <rPh sb="20" eb="22">
      <t>フクスイ</t>
    </rPh>
    <rPh sb="23" eb="25">
      <t>シュヨウ</t>
    </rPh>
    <rPh sb="25" eb="28">
      <t>ナイヨウブツ</t>
    </rPh>
    <phoneticPr fontId="8"/>
  </si>
  <si>
    <t>D</t>
    <phoneticPr fontId="8"/>
  </si>
  <si>
    <t>検体の対象</t>
    <rPh sb="0" eb="2">
      <t>ケンタイ</t>
    </rPh>
    <rPh sb="3" eb="5">
      <t>タイショウ</t>
    </rPh>
    <phoneticPr fontId="8"/>
  </si>
  <si>
    <t>E</t>
    <phoneticPr fontId="8"/>
  </si>
  <si>
    <t>検体収集の難易度</t>
    <rPh sb="0" eb="2">
      <t>ケンタイ</t>
    </rPh>
    <rPh sb="2" eb="4">
      <t>シュウシュウ</t>
    </rPh>
    <rPh sb="5" eb="8">
      <t>ナンイド</t>
    </rPh>
    <phoneticPr fontId="8"/>
  </si>
  <si>
    <t>希少疾病以外</t>
    <rPh sb="0" eb="2">
      <t>キショウ</t>
    </rPh>
    <rPh sb="2" eb="4">
      <t>シッペイ</t>
    </rPh>
    <rPh sb="4" eb="6">
      <t>イガイ</t>
    </rPh>
    <phoneticPr fontId="8"/>
  </si>
  <si>
    <t>希少疾病対象</t>
    <rPh sb="0" eb="2">
      <t>キショウ</t>
    </rPh>
    <rPh sb="2" eb="4">
      <t>シッペイ</t>
    </rPh>
    <rPh sb="4" eb="6">
      <t>タイショウ</t>
    </rPh>
    <phoneticPr fontId="8"/>
  </si>
  <si>
    <t>F</t>
    <phoneticPr fontId="8"/>
  </si>
  <si>
    <t>経過観察</t>
    <rPh sb="0" eb="2">
      <t>ケイカ</t>
    </rPh>
    <rPh sb="2" eb="4">
      <t>カンサツ</t>
    </rPh>
    <phoneticPr fontId="8"/>
  </si>
  <si>
    <t>× 人数 × 1/5</t>
    <rPh sb="2" eb="4">
      <t>ニンズウ</t>
    </rPh>
    <phoneticPr fontId="8"/>
  </si>
  <si>
    <t>G</t>
    <phoneticPr fontId="8"/>
  </si>
  <si>
    <t>測定方法</t>
    <rPh sb="0" eb="2">
      <t>ソクテイ</t>
    </rPh>
    <rPh sb="2" eb="4">
      <t>ホウホウ</t>
    </rPh>
    <phoneticPr fontId="8"/>
  </si>
  <si>
    <t>自動分析法</t>
    <rPh sb="0" eb="2">
      <t>ジドウ</t>
    </rPh>
    <rPh sb="2" eb="4">
      <t>ブンセキ</t>
    </rPh>
    <rPh sb="4" eb="5">
      <t>ホウ</t>
    </rPh>
    <phoneticPr fontId="8"/>
  </si>
  <si>
    <t>用手法</t>
    <rPh sb="0" eb="1">
      <t>ヨウ</t>
    </rPh>
    <rPh sb="1" eb="3">
      <t>シュホウ</t>
    </rPh>
    <phoneticPr fontId="8"/>
  </si>
  <si>
    <t>算出額：</t>
    <rPh sb="0" eb="2">
      <t>サンシュツ</t>
    </rPh>
    <rPh sb="2" eb="3">
      <t>ガク</t>
    </rPh>
    <phoneticPr fontId="8"/>
  </si>
  <si>
    <t>合計ポイント数　×　6,000円　＝　臨床性能試験研究経費</t>
    <rPh sb="0" eb="2">
      <t>ゴウケイ</t>
    </rPh>
    <rPh sb="6" eb="7">
      <t>スウ</t>
    </rPh>
    <rPh sb="15" eb="16">
      <t>エン</t>
    </rPh>
    <rPh sb="19" eb="21">
      <t>リンショウ</t>
    </rPh>
    <rPh sb="21" eb="23">
      <t>セイノウ</t>
    </rPh>
    <rPh sb="23" eb="25">
      <t>シケン</t>
    </rPh>
    <rPh sb="25" eb="27">
      <t>ケンキュウ</t>
    </rPh>
    <rPh sb="27" eb="29">
      <t>ケイヒ</t>
    </rPh>
    <phoneticPr fontId="8"/>
  </si>
  <si>
    <t>別紙４</t>
    <rPh sb="0" eb="2">
      <t>ベッシ</t>
    </rPh>
    <phoneticPr fontId="8"/>
  </si>
  <si>
    <t>相関及び性能試験研究経費ポイント算出表</t>
    <rPh sb="0" eb="2">
      <t>ソウカン</t>
    </rPh>
    <rPh sb="2" eb="3">
      <t>オヨ</t>
    </rPh>
    <rPh sb="4" eb="6">
      <t>セイノウ</t>
    </rPh>
    <rPh sb="6" eb="8">
      <t>シケン</t>
    </rPh>
    <rPh sb="8" eb="10">
      <t>ケンキュウ</t>
    </rPh>
    <rPh sb="10" eb="12">
      <t>ケイヒ</t>
    </rPh>
    <rPh sb="16" eb="18">
      <t>サンシュツ</t>
    </rPh>
    <rPh sb="18" eb="19">
      <t>ヒョウ</t>
    </rPh>
    <phoneticPr fontId="8"/>
  </si>
  <si>
    <t>個々の体外診断用医薬品の「相関及び性能試験（測定項目が新しい品目以外の品目に係る既承認医薬品等との相関性に関するデータを収集するものをいう）」について、要素毎に該当するポイントを求め、そのポイントを合計したものをその試験のポイント数とする。</t>
    <rPh sb="0" eb="2">
      <t>ココ</t>
    </rPh>
    <rPh sb="3" eb="4">
      <t>タイ</t>
    </rPh>
    <rPh sb="4" eb="5">
      <t>ガイ</t>
    </rPh>
    <rPh sb="5" eb="7">
      <t>シンダン</t>
    </rPh>
    <rPh sb="7" eb="8">
      <t>ヨウ</t>
    </rPh>
    <rPh sb="8" eb="11">
      <t>イヤクヒン</t>
    </rPh>
    <rPh sb="13" eb="15">
      <t>ソウカン</t>
    </rPh>
    <rPh sb="15" eb="16">
      <t>オヨ</t>
    </rPh>
    <rPh sb="17" eb="19">
      <t>セイノウ</t>
    </rPh>
    <rPh sb="19" eb="21">
      <t>シケン</t>
    </rPh>
    <rPh sb="22" eb="24">
      <t>ソクテイ</t>
    </rPh>
    <rPh sb="24" eb="26">
      <t>コウモク</t>
    </rPh>
    <rPh sb="27" eb="28">
      <t>アタラ</t>
    </rPh>
    <rPh sb="30" eb="32">
      <t>ヒンモク</t>
    </rPh>
    <rPh sb="32" eb="34">
      <t>イガイ</t>
    </rPh>
    <rPh sb="35" eb="37">
      <t>ヒンモク</t>
    </rPh>
    <rPh sb="38" eb="39">
      <t>カカ</t>
    </rPh>
    <rPh sb="40" eb="41">
      <t>キチ</t>
    </rPh>
    <rPh sb="41" eb="43">
      <t>ショウニン</t>
    </rPh>
    <rPh sb="43" eb="46">
      <t>イヤクヒン</t>
    </rPh>
    <rPh sb="46" eb="47">
      <t>トウ</t>
    </rPh>
    <rPh sb="49" eb="52">
      <t>ソウカンセイ</t>
    </rPh>
    <rPh sb="53" eb="54">
      <t>カン</t>
    </rPh>
    <rPh sb="60" eb="62">
      <t>シュウシュウ</t>
    </rPh>
    <rPh sb="76" eb="78">
      <t>ヨウソ</t>
    </rPh>
    <rPh sb="78" eb="79">
      <t>マイ</t>
    </rPh>
    <rPh sb="80" eb="82">
      <t>ガイトウ</t>
    </rPh>
    <rPh sb="89" eb="90">
      <t>モト</t>
    </rPh>
    <rPh sb="99" eb="101">
      <t>ゴウケイ</t>
    </rPh>
    <rPh sb="108" eb="110">
      <t>シケン</t>
    </rPh>
    <rPh sb="115" eb="116">
      <t>スウ</t>
    </rPh>
    <phoneticPr fontId="8"/>
  </si>
  <si>
    <t>Ⅲ</t>
    <phoneticPr fontId="8"/>
  </si>
  <si>
    <t>Ⅳ</t>
    <phoneticPr fontId="8"/>
  </si>
  <si>
    <t>（ウエイト×1）</t>
    <phoneticPr fontId="8"/>
  </si>
  <si>
    <t>（ウエイト×2）</t>
    <phoneticPr fontId="8"/>
  </si>
  <si>
    <t>（ウエイト×3）</t>
    <phoneticPr fontId="8"/>
  </si>
  <si>
    <t>（ウエイト×5）</t>
    <phoneticPr fontId="8"/>
  </si>
  <si>
    <t>A</t>
    <phoneticPr fontId="8"/>
  </si>
  <si>
    <t>50以下</t>
    <rPh sb="2" eb="4">
      <t>イカ</t>
    </rPh>
    <phoneticPr fontId="8"/>
  </si>
  <si>
    <t>51～100以下</t>
    <rPh sb="6" eb="8">
      <t>イカ</t>
    </rPh>
    <phoneticPr fontId="8"/>
  </si>
  <si>
    <t>101～300以下</t>
    <rPh sb="7" eb="9">
      <t>イカ</t>
    </rPh>
    <phoneticPr fontId="8"/>
  </si>
  <si>
    <t>301以上</t>
    <rPh sb="3" eb="5">
      <t>イジョウ</t>
    </rPh>
    <phoneticPr fontId="8"/>
  </si>
  <si>
    <t>Ｂ</t>
    <phoneticPr fontId="8"/>
  </si>
  <si>
    <t>Ｃ</t>
    <phoneticPr fontId="8"/>
  </si>
  <si>
    <t>Ｄ</t>
    <phoneticPr fontId="8"/>
  </si>
  <si>
    <t>Ｅ</t>
    <phoneticPr fontId="8"/>
  </si>
  <si>
    <t>合計ポイント数　×　6,000円　＝　相関及び性能試験研究経費</t>
    <rPh sb="0" eb="2">
      <t>ゴウケイ</t>
    </rPh>
    <rPh sb="6" eb="7">
      <t>スウ</t>
    </rPh>
    <rPh sb="15" eb="16">
      <t>エン</t>
    </rPh>
    <rPh sb="19" eb="21">
      <t>ソウカン</t>
    </rPh>
    <rPh sb="21" eb="22">
      <t>オヨ</t>
    </rPh>
    <rPh sb="23" eb="25">
      <t>セイノウ</t>
    </rPh>
    <rPh sb="25" eb="27">
      <t>シケン</t>
    </rPh>
    <rPh sb="27" eb="29">
      <t>ケンキュウ</t>
    </rPh>
    <rPh sb="29" eb="31">
      <t>ケイヒ</t>
    </rPh>
    <phoneticPr fontId="8"/>
  </si>
  <si>
    <t>報告書作成経費</t>
    <rPh sb="0" eb="3">
      <t>ホウコクショ</t>
    </rPh>
    <rPh sb="3" eb="5">
      <t>サクセイ</t>
    </rPh>
    <phoneticPr fontId="8"/>
  </si>
  <si>
    <t xml:space="preserve">報告書作成経費は、１症例１報告書当たりの単価に症例数を乗じたものとし、追加調査をすることにより、１症例当たり複数の報告書を作成する場合は、それぞれの報告書を１報告書として取り扱うものとする。
</t>
    <rPh sb="0" eb="3">
      <t>ホウコクショ</t>
    </rPh>
    <rPh sb="3" eb="5">
      <t>サクセイ</t>
    </rPh>
    <rPh sb="5" eb="7">
      <t>ケイヒ</t>
    </rPh>
    <rPh sb="10" eb="12">
      <t>ショウレイ</t>
    </rPh>
    <rPh sb="13" eb="16">
      <t>ホウコクショ</t>
    </rPh>
    <rPh sb="16" eb="17">
      <t>ア</t>
    </rPh>
    <rPh sb="20" eb="22">
      <t>タンカ</t>
    </rPh>
    <rPh sb="23" eb="25">
      <t>ショウレイ</t>
    </rPh>
    <rPh sb="25" eb="26">
      <t>スウ</t>
    </rPh>
    <rPh sb="27" eb="28">
      <t>ジョウ</t>
    </rPh>
    <rPh sb="35" eb="37">
      <t>ツイカ</t>
    </rPh>
    <rPh sb="37" eb="39">
      <t>チョウサ</t>
    </rPh>
    <rPh sb="49" eb="51">
      <t>ショウレイ</t>
    </rPh>
    <rPh sb="51" eb="52">
      <t>ア</t>
    </rPh>
    <rPh sb="54" eb="56">
      <t>フクスウ</t>
    </rPh>
    <rPh sb="57" eb="59">
      <t>ホウコク</t>
    </rPh>
    <rPh sb="59" eb="60">
      <t>ショ</t>
    </rPh>
    <rPh sb="61" eb="63">
      <t>サクセイ</t>
    </rPh>
    <rPh sb="65" eb="67">
      <t>バアイ</t>
    </rPh>
    <rPh sb="74" eb="77">
      <t>ホウコクショ</t>
    </rPh>
    <rPh sb="79" eb="82">
      <t>ホウコクショ</t>
    </rPh>
    <rPh sb="85" eb="86">
      <t>ト</t>
    </rPh>
    <rPh sb="87" eb="88">
      <t>アツカ</t>
    </rPh>
    <phoneticPr fontId="8"/>
  </si>
  <si>
    <t>算出基準：
１症例１報告書当たりの単価×報告回数×症例数
１症例１報告書当たりの単価：２０，０００円
　</t>
    <rPh sb="7" eb="9">
      <t>ショウレイ</t>
    </rPh>
    <rPh sb="10" eb="13">
      <t>ホウコクショ</t>
    </rPh>
    <rPh sb="13" eb="14">
      <t>ア</t>
    </rPh>
    <rPh sb="17" eb="19">
      <t>タンカ</t>
    </rPh>
    <rPh sb="20" eb="22">
      <t>ホウコク</t>
    </rPh>
    <rPh sb="22" eb="24">
      <t>カイスウ</t>
    </rPh>
    <rPh sb="25" eb="27">
      <t>ショウレイ</t>
    </rPh>
    <rPh sb="27" eb="28">
      <t>スウ</t>
    </rPh>
    <rPh sb="30" eb="32">
      <t>ショウレイ</t>
    </rPh>
    <rPh sb="33" eb="36">
      <t>ホウコクショ</t>
    </rPh>
    <rPh sb="36" eb="37">
      <t>ア</t>
    </rPh>
    <rPh sb="40" eb="42">
      <t>タンカ</t>
    </rPh>
    <rPh sb="49" eb="50">
      <t>エン</t>
    </rPh>
    <phoneticPr fontId="8"/>
  </si>
  <si>
    <t>当該調査に必要な光熱水料、消耗品費、印刷製本費、通信運搬費、治験審査委員会の事務処理に必要な経費、研究の進行の管理等に必要な経費。</t>
    <rPh sb="2" eb="4">
      <t>チョウサ</t>
    </rPh>
    <rPh sb="49" eb="51">
      <t>ケンキュウ</t>
    </rPh>
    <phoneticPr fontId="8"/>
  </si>
  <si>
    <t>算出基準：上記経費(①)の１０％</t>
    <phoneticPr fontId="8"/>
  </si>
  <si>
    <t>算出基準：
１症例１報告書当たりの単価×報告回数×症例数
１症例１報告書当たりの単価：
　　使用成績調査：２０，０００円
　　特定使用成績調査：３０，０００円
　</t>
    <rPh sb="7" eb="9">
      <t>ショウレイ</t>
    </rPh>
    <rPh sb="10" eb="13">
      <t>ホウコクショ</t>
    </rPh>
    <rPh sb="13" eb="14">
      <t>ア</t>
    </rPh>
    <rPh sb="17" eb="19">
      <t>タンカ</t>
    </rPh>
    <rPh sb="20" eb="22">
      <t>ホウコク</t>
    </rPh>
    <rPh sb="22" eb="24">
      <t>カイスウ</t>
    </rPh>
    <rPh sb="25" eb="27">
      <t>ショウレイ</t>
    </rPh>
    <rPh sb="27" eb="28">
      <t>スウ</t>
    </rPh>
    <rPh sb="30" eb="32">
      <t>ショウレイ</t>
    </rPh>
    <rPh sb="33" eb="36">
      <t>ホウコクショ</t>
    </rPh>
    <rPh sb="36" eb="37">
      <t>ア</t>
    </rPh>
    <rPh sb="40" eb="42">
      <t>タンカ</t>
    </rPh>
    <rPh sb="46" eb="48">
      <t>シヨウ</t>
    </rPh>
    <rPh sb="48" eb="50">
      <t>セイセキ</t>
    </rPh>
    <rPh sb="50" eb="52">
      <t>チョウサ</t>
    </rPh>
    <rPh sb="59" eb="60">
      <t>エン</t>
    </rPh>
    <rPh sb="63" eb="65">
      <t>トクテイ</t>
    </rPh>
    <rPh sb="65" eb="67">
      <t>シヨウ</t>
    </rPh>
    <rPh sb="67" eb="69">
      <t>セイセキ</t>
    </rPh>
    <rPh sb="69" eb="71">
      <t>チョウサ</t>
    </rPh>
    <rPh sb="78" eb="79">
      <t>エン</t>
    </rPh>
    <phoneticPr fontId="8"/>
  </si>
  <si>
    <t>１．治験、製造販売後臨床試験</t>
    <phoneticPr fontId="8"/>
  </si>
  <si>
    <t>整理番号</t>
    <rPh sb="0" eb="2">
      <t>セイリ</t>
    </rPh>
    <rPh sb="2" eb="4">
      <t>バンゴウ</t>
    </rPh>
    <phoneticPr fontId="8"/>
  </si>
  <si>
    <t>（代表者）</t>
    <rPh sb="1" eb="4">
      <t>ダイヒョウシャ</t>
    </rPh>
    <phoneticPr fontId="8"/>
  </si>
  <si>
    <t>治験依頼者</t>
    <rPh sb="0" eb="2">
      <t>チケン</t>
    </rPh>
    <rPh sb="2" eb="5">
      <t>イライシャ</t>
    </rPh>
    <phoneticPr fontId="8"/>
  </si>
  <si>
    <t>印</t>
    <rPh sb="0" eb="1">
      <t>イン</t>
    </rPh>
    <phoneticPr fontId="8"/>
  </si>
  <si>
    <t>下記のとおり受託研究を依頼したいので、研究費積算書を提出いたします。</t>
    <rPh sb="0" eb="2">
      <t>カキ</t>
    </rPh>
    <rPh sb="6" eb="8">
      <t>ジュタク</t>
    </rPh>
    <rPh sb="8" eb="10">
      <t>ケンキュウ</t>
    </rPh>
    <rPh sb="11" eb="13">
      <t>イライ</t>
    </rPh>
    <rPh sb="19" eb="22">
      <t>ケンキュウヒ</t>
    </rPh>
    <rPh sb="22" eb="24">
      <t>セキサン</t>
    </rPh>
    <rPh sb="24" eb="25">
      <t>ショ</t>
    </rPh>
    <rPh sb="26" eb="28">
      <t>テイシュツ</t>
    </rPh>
    <phoneticPr fontId="8"/>
  </si>
  <si>
    <t>記</t>
    <rPh sb="0" eb="1">
      <t>キ</t>
    </rPh>
    <phoneticPr fontId="8"/>
  </si>
  <si>
    <t>確　認　日</t>
    <rPh sb="0" eb="1">
      <t>アキラ</t>
    </rPh>
    <rPh sb="2" eb="3">
      <t>シノブ</t>
    </rPh>
    <rPh sb="4" eb="5">
      <t>ビ</t>
    </rPh>
    <phoneticPr fontId="8"/>
  </si>
  <si>
    <t>　右記確認日欄を記載し、契約者それぞれに一部ずつ提出する。</t>
    <rPh sb="1" eb="2">
      <t>ミギ</t>
    </rPh>
    <rPh sb="2" eb="3">
      <t>キ</t>
    </rPh>
    <rPh sb="3" eb="5">
      <t>カクニン</t>
    </rPh>
    <rPh sb="5" eb="6">
      <t>ビ</t>
    </rPh>
    <rPh sb="6" eb="7">
      <t>ラン</t>
    </rPh>
    <rPh sb="8" eb="10">
      <t>キサイ</t>
    </rPh>
    <rPh sb="12" eb="14">
      <t>ケイヤク</t>
    </rPh>
    <rPh sb="14" eb="15">
      <t>シャ</t>
    </rPh>
    <rPh sb="20" eb="22">
      <t>イチブ</t>
    </rPh>
    <rPh sb="24" eb="26">
      <t>テイシュツ</t>
    </rPh>
    <phoneticPr fontId="8"/>
  </si>
  <si>
    <t>・ 契約者は当該積算書を契約書とともに保管すること。</t>
    <rPh sb="2" eb="4">
      <t>ケイヤク</t>
    </rPh>
    <rPh sb="4" eb="5">
      <t>シャ</t>
    </rPh>
    <rPh sb="6" eb="8">
      <t>トウガイ</t>
    </rPh>
    <rPh sb="8" eb="10">
      <t>セキサン</t>
    </rPh>
    <rPh sb="10" eb="11">
      <t>ショ</t>
    </rPh>
    <rPh sb="12" eb="15">
      <t>ケイヤクショ</t>
    </rPh>
    <rPh sb="19" eb="21">
      <t>ホカン</t>
    </rPh>
    <phoneticPr fontId="8"/>
  </si>
  <si>
    <t>区　分</t>
    <rPh sb="0" eb="1">
      <t>ク</t>
    </rPh>
    <rPh sb="2" eb="3">
      <t>ブン</t>
    </rPh>
    <phoneticPr fontId="8"/>
  </si>
  <si>
    <t>日付 (西暦）：</t>
    <rPh sb="0" eb="1">
      <t>ヒ</t>
    </rPh>
    <rPh sb="1" eb="2">
      <t>ヅキ</t>
    </rPh>
    <rPh sb="4" eb="6">
      <t>セイレキ</t>
    </rPh>
    <phoneticPr fontId="8"/>
  </si>
  <si>
    <t>②</t>
    <phoneticPr fontId="8"/>
  </si>
  <si>
    <t>治験薬投与予定期間：</t>
    <rPh sb="0" eb="3">
      <t>チケンヤク</t>
    </rPh>
    <rPh sb="3" eb="5">
      <t>トウヨ</t>
    </rPh>
    <rPh sb="5" eb="7">
      <t>ヨテイ</t>
    </rPh>
    <rPh sb="7" eb="9">
      <t>キカン</t>
    </rPh>
    <phoneticPr fontId="8"/>
  </si>
  <si>
    <t>週</t>
    <rPh sb="0" eb="1">
      <t>シュウ</t>
    </rPh>
    <phoneticPr fontId="8"/>
  </si>
  <si>
    <t>第2期：</t>
    <rPh sb="0" eb="1">
      <t>ダイ</t>
    </rPh>
    <rPh sb="2" eb="3">
      <t>キ</t>
    </rPh>
    <phoneticPr fontId="8"/>
  </si>
  <si>
    <t>②第2期に至った症例、又は第4期以降の1期分の費用</t>
    <rPh sb="1" eb="2">
      <t>ダイ</t>
    </rPh>
    <rPh sb="3" eb="4">
      <t>キ</t>
    </rPh>
    <rPh sb="5" eb="6">
      <t>イタ</t>
    </rPh>
    <rPh sb="8" eb="10">
      <t>ショウレイ</t>
    </rPh>
    <rPh sb="11" eb="12">
      <t>マタ</t>
    </rPh>
    <rPh sb="13" eb="14">
      <t>ダイ</t>
    </rPh>
    <rPh sb="15" eb="16">
      <t>キ</t>
    </rPh>
    <rPh sb="16" eb="18">
      <t>イコウ</t>
    </rPh>
    <rPh sb="20" eb="22">
      <t>キブン</t>
    </rPh>
    <rPh sb="23" eb="25">
      <t>ヒヨウ</t>
    </rPh>
    <phoneticPr fontId="8"/>
  </si>
  <si>
    <t>①治験薬投与に至った症例の費用</t>
    <rPh sb="1" eb="4">
      <t>チケンヤク</t>
    </rPh>
    <rPh sb="4" eb="6">
      <t>トウヨ</t>
    </rPh>
    <rPh sb="7" eb="8">
      <t>イタ</t>
    </rPh>
    <rPh sb="10" eb="12">
      <t>ショウレイ</t>
    </rPh>
    <rPh sb="13" eb="15">
      <t>ヒヨウ</t>
    </rPh>
    <phoneticPr fontId="8"/>
  </si>
  <si>
    <t>③第3期に至った症例の費用</t>
    <rPh sb="1" eb="2">
      <t>ダイ</t>
    </rPh>
    <rPh sb="3" eb="4">
      <t>キ</t>
    </rPh>
    <rPh sb="5" eb="6">
      <t>イタ</t>
    </rPh>
    <rPh sb="8" eb="10">
      <t>ショウレイ</t>
    </rPh>
    <rPh sb="11" eb="13">
      <t>ヒヨウ</t>
    </rPh>
    <phoneticPr fontId="8"/>
  </si>
  <si>
    <t>国立がん研究センター理事長　殿</t>
    <rPh sb="0" eb="2">
      <t>コクリツ</t>
    </rPh>
    <rPh sb="4" eb="6">
      <t>ケンキュウ</t>
    </rPh>
    <rPh sb="10" eb="13">
      <t>リジチョウ</t>
    </rPh>
    <rPh sb="14" eb="15">
      <t>ドノ</t>
    </rPh>
    <phoneticPr fontId="8"/>
  </si>
  <si>
    <t>第2期_期間</t>
    <rPh sb="0" eb="1">
      <t>ダイ</t>
    </rPh>
    <rPh sb="2" eb="3">
      <t>キ</t>
    </rPh>
    <rPh sb="4" eb="6">
      <t>キカン</t>
    </rPh>
    <phoneticPr fontId="8"/>
  </si>
  <si>
    <t>予定症例数の総数：</t>
    <rPh sb="0" eb="2">
      <t>ヨテイ</t>
    </rPh>
    <rPh sb="2" eb="4">
      <t>ショウレイ</t>
    </rPh>
    <rPh sb="4" eb="5">
      <t>スウ</t>
    </rPh>
    <rPh sb="6" eb="8">
      <t>ソウスウ</t>
    </rPh>
    <phoneticPr fontId="8"/>
  </si>
  <si>
    <t>区分</t>
    <rPh sb="0" eb="2">
      <t>クブン</t>
    </rPh>
    <phoneticPr fontId="8"/>
  </si>
  <si>
    <t>週</t>
    <rPh sb="0" eb="1">
      <t>シュウ</t>
    </rPh>
    <phoneticPr fontId="8"/>
  </si>
  <si>
    <t>例</t>
    <rPh sb="0" eb="1">
      <t>レイ</t>
    </rPh>
    <phoneticPr fontId="8"/>
  </si>
  <si>
    <t>例）</t>
    <rPh sb="0" eb="1">
      <t>レイ</t>
    </rPh>
    <phoneticPr fontId="8"/>
  </si>
  <si>
    <r>
      <t xml:space="preserve">当院での実施予定症例数
</t>
    </r>
    <r>
      <rPr>
        <sz val="9"/>
        <rFont val="HG丸ｺﾞｼｯｸM-PRO"/>
        <family val="3"/>
        <charset val="128"/>
      </rPr>
      <t>総数　　 ｜うち今回追加例数</t>
    </r>
    <rPh sb="0" eb="2">
      <t>トウイン</t>
    </rPh>
    <rPh sb="4" eb="6">
      <t>ジッシ</t>
    </rPh>
    <rPh sb="6" eb="8">
      <t>ヨテイ</t>
    </rPh>
    <rPh sb="8" eb="11">
      <t>ショウレイスウ</t>
    </rPh>
    <rPh sb="12" eb="14">
      <t>ソウスウ</t>
    </rPh>
    <rPh sb="20" eb="22">
      <t>コンカイ</t>
    </rPh>
    <rPh sb="22" eb="24">
      <t>ツイカ</t>
    </rPh>
    <rPh sb="24" eb="25">
      <t>レイ</t>
    </rPh>
    <rPh sb="25" eb="26">
      <t>スウ</t>
    </rPh>
    <phoneticPr fontId="8"/>
  </si>
  <si>
    <t>研究費算定日</t>
    <rPh sb="0" eb="3">
      <t>ケンキュウヒ</t>
    </rPh>
    <rPh sb="3" eb="5">
      <t>サンテイ</t>
    </rPh>
    <rPh sb="5" eb="6">
      <t>ビ</t>
    </rPh>
    <phoneticPr fontId="8"/>
  </si>
  <si>
    <t>消費税</t>
    <rPh sb="0" eb="3">
      <t>ショウヒゼイ</t>
    </rPh>
    <phoneticPr fontId="8"/>
  </si>
  <si>
    <t>　（うち、今回追加症例数</t>
    <phoneticPr fontId="8"/>
  </si>
  <si>
    <t>症例費（1例あたり）</t>
    <rPh sb="0" eb="2">
      <t>ショウレイ</t>
    </rPh>
    <rPh sb="2" eb="3">
      <t>ヒ</t>
    </rPh>
    <rPh sb="5" eb="6">
      <t>レイ</t>
    </rPh>
    <phoneticPr fontId="8"/>
  </si>
  <si>
    <t>症例</t>
    <rPh sb="0" eb="2">
      <t>ショウレイ</t>
    </rPh>
    <phoneticPr fontId="8"/>
  </si>
  <si>
    <t>第1期：</t>
    <phoneticPr fontId="8"/>
  </si>
  <si>
    <t>３　治験薬管理経費</t>
    <rPh sb="2" eb="4">
      <t>チケン</t>
    </rPh>
    <rPh sb="4" eb="5">
      <t>ヤク</t>
    </rPh>
    <rPh sb="5" eb="7">
      <t>カンリ</t>
    </rPh>
    <rPh sb="7" eb="9">
      <t>ケイヒ</t>
    </rPh>
    <phoneticPr fontId="8"/>
  </si>
  <si>
    <t>×</t>
    <phoneticPr fontId="8"/>
  </si>
  <si>
    <t>③</t>
    <phoneticPr fontId="11"/>
  </si>
  <si>
    <t>④</t>
    <phoneticPr fontId="11"/>
  </si>
  <si>
    <t>依頼者（名称）</t>
    <rPh sb="0" eb="3">
      <t>イライシャ</t>
    </rPh>
    <rPh sb="4" eb="6">
      <t>メイショウ</t>
    </rPh>
    <phoneticPr fontId="8"/>
  </si>
  <si>
    <t>（代表者職名）（氏名）</t>
    <rPh sb="1" eb="4">
      <t>ダイヒョウシャ</t>
    </rPh>
    <rPh sb="4" eb="6">
      <t>ショクメイ</t>
    </rPh>
    <rPh sb="8" eb="10">
      <t>シメイ</t>
    </rPh>
    <phoneticPr fontId="8"/>
  </si>
  <si>
    <t>　　　（住所）</t>
    <rPh sb="4" eb="6">
      <t>ジュウショ</t>
    </rPh>
    <phoneticPr fontId="8"/>
  </si>
  <si>
    <t>第2期</t>
    <rPh sb="0" eb="1">
      <t>ダイ</t>
    </rPh>
    <rPh sb="2" eb="3">
      <t>キ</t>
    </rPh>
    <phoneticPr fontId="8"/>
  </si>
  <si>
    <t>第1期</t>
    <rPh sb="0" eb="1">
      <t>ダイ</t>
    </rPh>
    <rPh sb="2" eb="3">
      <t>キ</t>
    </rPh>
    <phoneticPr fontId="8"/>
  </si>
  <si>
    <t>Ⅲ相</t>
    <phoneticPr fontId="8"/>
  </si>
  <si>
    <t>合計</t>
    <rPh sb="0" eb="2">
      <t>ゴウケイ</t>
    </rPh>
    <phoneticPr fontId="8"/>
  </si>
  <si>
    <t>（例）あいうえお株式会社</t>
    <rPh sb="1" eb="2">
      <t>レイ</t>
    </rPh>
    <rPh sb="8" eb="10">
      <t>カブシキ</t>
    </rPh>
    <rPh sb="10" eb="12">
      <t>カイシャ</t>
    </rPh>
    <phoneticPr fontId="8"/>
  </si>
  <si>
    <t>（例）代表取締役社長　あいうえお</t>
    <rPh sb="1" eb="2">
      <t>レイ</t>
    </rPh>
    <rPh sb="3" eb="5">
      <t>ダイヒョウ</t>
    </rPh>
    <rPh sb="5" eb="8">
      <t>トリシマリヤク</t>
    </rPh>
    <rPh sb="8" eb="10">
      <t>シャチョウ</t>
    </rPh>
    <phoneticPr fontId="8"/>
  </si>
  <si>
    <t>(</t>
    <phoneticPr fontId="8"/>
  </si>
  <si>
    <t>)</t>
    <phoneticPr fontId="8"/>
  </si>
  <si>
    <t>　被験者負担軽減費</t>
    <rPh sb="1" eb="4">
      <t>ヒケンシャ</t>
    </rPh>
    <rPh sb="4" eb="6">
      <t>フタン</t>
    </rPh>
    <rPh sb="6" eb="8">
      <t>ケイゲン</t>
    </rPh>
    <rPh sb="8" eb="9">
      <t>ヒ</t>
    </rPh>
    <phoneticPr fontId="8"/>
  </si>
  <si>
    <t>上記　２　旅費にかかる内訳</t>
    <rPh sb="0" eb="2">
      <t>ジョウキ</t>
    </rPh>
    <rPh sb="5" eb="6">
      <t>タビ</t>
    </rPh>
    <rPh sb="6" eb="7">
      <t>ヒ</t>
    </rPh>
    <rPh sb="11" eb="12">
      <t>ナイ</t>
    </rPh>
    <rPh sb="12" eb="13">
      <t>ヤク</t>
    </rPh>
    <phoneticPr fontId="8"/>
  </si>
  <si>
    <t>（第１号書式）</t>
    <rPh sb="1" eb="2">
      <t>ダイ</t>
    </rPh>
    <rPh sb="3" eb="4">
      <t>ゴウ</t>
    </rPh>
    <rPh sb="4" eb="6">
      <t>ショシキ</t>
    </rPh>
    <phoneticPr fontId="8"/>
  </si>
  <si>
    <t>債　権　発　生　通　知　書</t>
    <rPh sb="0" eb="1">
      <t>サイ</t>
    </rPh>
    <rPh sb="2" eb="3">
      <t>ケン</t>
    </rPh>
    <rPh sb="4" eb="5">
      <t>パツ</t>
    </rPh>
    <rPh sb="6" eb="7">
      <t>ショウ</t>
    </rPh>
    <rPh sb="8" eb="9">
      <t>ツウ</t>
    </rPh>
    <rPh sb="10" eb="11">
      <t>チ</t>
    </rPh>
    <rPh sb="12" eb="13">
      <t>ショ</t>
    </rPh>
    <phoneticPr fontId="8"/>
  </si>
  <si>
    <t>　債務者の住所</t>
    <rPh sb="1" eb="4">
      <t>サイムシャ</t>
    </rPh>
    <rPh sb="5" eb="7">
      <t>ジュウショ</t>
    </rPh>
    <phoneticPr fontId="8"/>
  </si>
  <si>
    <t>債 権 金 額</t>
    <rPh sb="0" eb="1">
      <t>サイ</t>
    </rPh>
    <rPh sb="2" eb="3">
      <t>ケン</t>
    </rPh>
    <rPh sb="4" eb="5">
      <t>キン</t>
    </rPh>
    <rPh sb="6" eb="7">
      <t>ガク</t>
    </rPh>
    <phoneticPr fontId="8"/>
  </si>
  <si>
    <t>　及び氏名又は</t>
    <rPh sb="1" eb="2">
      <t>オヨ</t>
    </rPh>
    <rPh sb="3" eb="5">
      <t>シメイ</t>
    </rPh>
    <rPh sb="5" eb="6">
      <t>マタ</t>
    </rPh>
    <phoneticPr fontId="8"/>
  </si>
  <si>
    <t>　名　　　　称</t>
    <rPh sb="1" eb="2">
      <t>メイ</t>
    </rPh>
    <rPh sb="6" eb="7">
      <t>ショウ</t>
    </rPh>
    <phoneticPr fontId="8"/>
  </si>
  <si>
    <t>　新規課題</t>
    <rPh sb="1" eb="3">
      <t>シンキ</t>
    </rPh>
    <rPh sb="3" eb="5">
      <t>カダイ</t>
    </rPh>
    <phoneticPr fontId="8"/>
  </si>
  <si>
    <t>発 生 原 因</t>
    <rPh sb="0" eb="1">
      <t>パツ</t>
    </rPh>
    <rPh sb="2" eb="3">
      <t>ショウ</t>
    </rPh>
    <rPh sb="4" eb="5">
      <t>ハラ</t>
    </rPh>
    <rPh sb="6" eb="7">
      <t>イン</t>
    </rPh>
    <phoneticPr fontId="8"/>
  </si>
  <si>
    <t>　　課題　：</t>
    <rPh sb="2" eb="3">
      <t>カ</t>
    </rPh>
    <rPh sb="3" eb="4">
      <t>ダイ</t>
    </rPh>
    <phoneticPr fontId="8"/>
  </si>
  <si>
    <t xml:space="preserve">    そ の 他</t>
    <rPh sb="8" eb="9">
      <t>タ</t>
    </rPh>
    <phoneticPr fontId="8"/>
  </si>
  <si>
    <t>　治験責任医師　：</t>
    <rPh sb="1" eb="2">
      <t>チ</t>
    </rPh>
    <rPh sb="2" eb="3">
      <t>ケン</t>
    </rPh>
    <rPh sb="3" eb="5">
      <t>セキニン</t>
    </rPh>
    <rPh sb="5" eb="7">
      <t>イシ</t>
    </rPh>
    <phoneticPr fontId="8"/>
  </si>
  <si>
    <t>発 生 年 度</t>
    <rPh sb="0" eb="1">
      <t>パツ</t>
    </rPh>
    <rPh sb="2" eb="3">
      <t>ショウ</t>
    </rPh>
    <rPh sb="4" eb="5">
      <t>トシ</t>
    </rPh>
    <rPh sb="6" eb="7">
      <t>タビ</t>
    </rPh>
    <phoneticPr fontId="8"/>
  </si>
  <si>
    <t>債 権 の 種 類</t>
    <rPh sb="0" eb="1">
      <t>サイ</t>
    </rPh>
    <rPh sb="2" eb="3">
      <t>ケン</t>
    </rPh>
    <rPh sb="6" eb="7">
      <t>タネ</t>
    </rPh>
    <rPh sb="8" eb="9">
      <t>タグイ</t>
    </rPh>
    <phoneticPr fontId="8"/>
  </si>
  <si>
    <t>　　　受託調査及び試験手数料債権</t>
    <rPh sb="3" eb="5">
      <t>ジュタク</t>
    </rPh>
    <rPh sb="5" eb="7">
      <t>チョウサ</t>
    </rPh>
    <rPh sb="7" eb="8">
      <t>オヨ</t>
    </rPh>
    <rPh sb="9" eb="11">
      <t>シケン</t>
    </rPh>
    <rPh sb="11" eb="14">
      <t>テスウリョウ</t>
    </rPh>
    <rPh sb="14" eb="16">
      <t>サイケン</t>
    </rPh>
    <phoneticPr fontId="8"/>
  </si>
  <si>
    <t>履 行 期 限</t>
    <rPh sb="0" eb="1">
      <t>クツ</t>
    </rPh>
    <rPh sb="2" eb="3">
      <t>ギョウ</t>
    </rPh>
    <rPh sb="4" eb="5">
      <t>キ</t>
    </rPh>
    <rPh sb="6" eb="7">
      <t>キリ</t>
    </rPh>
    <phoneticPr fontId="8"/>
  </si>
  <si>
    <t>特　　　　記</t>
    <rPh sb="0" eb="1">
      <t>トク</t>
    </rPh>
    <rPh sb="5" eb="6">
      <t>キ</t>
    </rPh>
    <phoneticPr fontId="8"/>
  </si>
  <si>
    <t>事　　　　項</t>
    <rPh sb="0" eb="1">
      <t>コト</t>
    </rPh>
    <rPh sb="5" eb="6">
      <t>コウ</t>
    </rPh>
    <phoneticPr fontId="8"/>
  </si>
  <si>
    <t>上記のとおり債権が発生したので通知する。</t>
    <rPh sb="0" eb="2">
      <t>ジョウキ</t>
    </rPh>
    <rPh sb="6" eb="8">
      <t>サイケン</t>
    </rPh>
    <rPh sb="9" eb="11">
      <t>ハッセイ</t>
    </rPh>
    <rPh sb="15" eb="17">
      <t>ツウチ</t>
    </rPh>
    <phoneticPr fontId="8"/>
  </si>
  <si>
    <t>調製後の使用期限あり</t>
    <rPh sb="0" eb="2">
      <t>チョウセイ</t>
    </rPh>
    <rPh sb="2" eb="3">
      <t>ゴ</t>
    </rPh>
    <rPh sb="4" eb="6">
      <t>シヨウ</t>
    </rPh>
    <rPh sb="6" eb="8">
      <t>キゲン</t>
    </rPh>
    <phoneticPr fontId="8"/>
  </si>
  <si>
    <t>調製後の使用期限なし</t>
    <rPh sb="0" eb="2">
      <t>チョウセイ</t>
    </rPh>
    <rPh sb="2" eb="3">
      <t>ゴ</t>
    </rPh>
    <rPh sb="4" eb="6">
      <t>シヨウ</t>
    </rPh>
    <rPh sb="6" eb="8">
      <t>キゲン</t>
    </rPh>
    <phoneticPr fontId="8"/>
  </si>
  <si>
    <t>責任医師名</t>
    <rPh sb="0" eb="2">
      <t>セキニン</t>
    </rPh>
    <rPh sb="2" eb="4">
      <t>イシ</t>
    </rPh>
    <rPh sb="4" eb="5">
      <t>メイ</t>
    </rPh>
    <phoneticPr fontId="8"/>
  </si>
  <si>
    <r>
      <rPr>
        <vertAlign val="superscript"/>
        <sz val="9"/>
        <rFont val="ＭＳ Ｐゴシック"/>
        <family val="3"/>
        <charset val="128"/>
      </rPr>
      <t xml:space="preserve">* </t>
    </r>
    <r>
      <rPr>
        <sz val="9"/>
        <rFont val="ＭＳ Ｐゴシック"/>
        <family val="3"/>
        <charset val="128"/>
      </rPr>
      <t>1回あたり</t>
    </r>
    <rPh sb="3" eb="4">
      <t>カイ</t>
    </rPh>
    <phoneticPr fontId="8"/>
  </si>
  <si>
    <r>
      <t xml:space="preserve">追跡 </t>
    </r>
    <r>
      <rPr>
        <vertAlign val="superscript"/>
        <sz val="10"/>
        <rFont val="ＭＳ Ｐゴシック"/>
        <family val="3"/>
        <charset val="128"/>
      </rPr>
      <t>*</t>
    </r>
    <rPh sb="0" eb="2">
      <t>ツイセキ</t>
    </rPh>
    <phoneticPr fontId="8"/>
  </si>
  <si>
    <t>算出基準：上記経費(①、②)の１０％</t>
    <phoneticPr fontId="11"/>
  </si>
  <si>
    <t>小計</t>
    <rPh sb="0" eb="1">
      <t>ショウ</t>
    </rPh>
    <rPh sb="1" eb="2">
      <t>ケイ</t>
    </rPh>
    <phoneticPr fontId="8"/>
  </si>
  <si>
    <t>製造販売後調査（使用成績調査・特定使用成績調査）</t>
    <phoneticPr fontId="44"/>
  </si>
  <si>
    <t>項目番号</t>
    <rPh sb="0" eb="2">
      <t>コウモク</t>
    </rPh>
    <rPh sb="2" eb="4">
      <t>バンゴウ</t>
    </rPh>
    <phoneticPr fontId="44"/>
  </si>
  <si>
    <t>項目名</t>
    <rPh sb="0" eb="3">
      <t>コウモクメイ</t>
    </rPh>
    <phoneticPr fontId="44"/>
  </si>
  <si>
    <t>算出方法</t>
    <rPh sb="0" eb="2">
      <t>サンシュツ</t>
    </rPh>
    <rPh sb="2" eb="4">
      <t>ホウホウ</t>
    </rPh>
    <phoneticPr fontId="44"/>
  </si>
  <si>
    <t>単価</t>
    <rPh sb="0" eb="2">
      <t>タンカ</t>
    </rPh>
    <phoneticPr fontId="44"/>
  </si>
  <si>
    <t>小計</t>
    <rPh sb="0" eb="2">
      <t>ショウケイ</t>
    </rPh>
    <phoneticPr fontId="44"/>
  </si>
  <si>
    <t>備考</t>
    <rPh sb="0" eb="2">
      <t>ビコウ</t>
    </rPh>
    <phoneticPr fontId="44"/>
  </si>
  <si>
    <t>報告書数</t>
    <rPh sb="0" eb="3">
      <t>ホウコクショ</t>
    </rPh>
    <rPh sb="3" eb="4">
      <t>スウ</t>
    </rPh>
    <phoneticPr fontId="44"/>
  </si>
  <si>
    <t>項目番号合計</t>
    <rPh sb="0" eb="2">
      <t>コウモク</t>
    </rPh>
    <rPh sb="2" eb="4">
      <t>バンゴウ</t>
    </rPh>
    <rPh sb="4" eb="6">
      <t>ゴウケイ</t>
    </rPh>
    <phoneticPr fontId="44"/>
  </si>
  <si>
    <t>①</t>
    <phoneticPr fontId="44"/>
  </si>
  <si>
    <t>報告書作成経費</t>
    <rPh sb="0" eb="3">
      <t>ホウコクショ</t>
    </rPh>
    <rPh sb="3" eb="5">
      <t>サクセイ</t>
    </rPh>
    <rPh sb="5" eb="7">
      <t>ケイヒ</t>
    </rPh>
    <phoneticPr fontId="44"/>
  </si>
  <si>
    <t>１報告書＝単価</t>
    <rPh sb="1" eb="4">
      <t>ホウコクショ</t>
    </rPh>
    <rPh sb="5" eb="7">
      <t>タンカ</t>
    </rPh>
    <phoneticPr fontId="44"/>
  </si>
  <si>
    <t>➁</t>
    <phoneticPr fontId="44"/>
  </si>
  <si>
    <t>事務費</t>
    <rPh sb="0" eb="3">
      <t>ジムヒ</t>
    </rPh>
    <phoneticPr fontId="44"/>
  </si>
  <si>
    <t>①の10％</t>
    <phoneticPr fontId="44"/>
  </si>
  <si>
    <t>―</t>
    <phoneticPr fontId="44"/>
  </si>
  <si>
    <t>―</t>
    <phoneticPr fontId="44"/>
  </si>
  <si>
    <t>合計</t>
    <rPh sb="0" eb="2">
      <t>ゴウケイ</t>
    </rPh>
    <phoneticPr fontId="44"/>
  </si>
  <si>
    <t>消費税</t>
    <rPh sb="0" eb="3">
      <t>ショウヒゼイ</t>
    </rPh>
    <phoneticPr fontId="44"/>
  </si>
  <si>
    <t>総計（消費税込み）</t>
    <rPh sb="0" eb="2">
      <t>ソウケイ</t>
    </rPh>
    <rPh sb="3" eb="6">
      <t>ショウヒゼイ</t>
    </rPh>
    <rPh sb="6" eb="7">
      <t>ゴ</t>
    </rPh>
    <phoneticPr fontId="44"/>
  </si>
  <si>
    <t>受領伝票</t>
    <rPh sb="0" eb="2">
      <t>ジュリョウ</t>
    </rPh>
    <rPh sb="2" eb="4">
      <t>デンピョウ</t>
    </rPh>
    <phoneticPr fontId="44"/>
  </si>
  <si>
    <t>＊K番号</t>
    <rPh sb="2" eb="4">
      <t>バンゴウ</t>
    </rPh>
    <phoneticPr fontId="44"/>
  </si>
  <si>
    <t>＊課題名</t>
    <rPh sb="1" eb="3">
      <t>カダイ</t>
    </rPh>
    <rPh sb="3" eb="4">
      <t>メイ</t>
    </rPh>
    <phoneticPr fontId="44"/>
  </si>
  <si>
    <t>＊担当者氏名</t>
    <rPh sb="1" eb="4">
      <t>タントウシャ</t>
    </rPh>
    <rPh sb="4" eb="6">
      <t>シメイ</t>
    </rPh>
    <phoneticPr fontId="44"/>
  </si>
  <si>
    <t>＊担当者会社名
及び連絡先</t>
    <rPh sb="1" eb="4">
      <t>タントウシャ</t>
    </rPh>
    <rPh sb="4" eb="6">
      <t>カイシャ</t>
    </rPh>
    <rPh sb="6" eb="7">
      <t>メイ</t>
    </rPh>
    <rPh sb="8" eb="9">
      <t>オヨ</t>
    </rPh>
    <rPh sb="10" eb="13">
      <t>レンラクサキ</t>
    </rPh>
    <phoneticPr fontId="44"/>
  </si>
  <si>
    <t>受領日　　　　　　　　　　　　　　　交付日</t>
    <rPh sb="0" eb="3">
      <t>ジュリョウビ</t>
    </rPh>
    <rPh sb="18" eb="21">
      <t>コウフビ</t>
    </rPh>
    <phoneticPr fontId="44"/>
  </si>
  <si>
    <t>１）</t>
    <phoneticPr fontId="44"/>
  </si>
  <si>
    <t>２）</t>
    <phoneticPr fontId="44"/>
  </si>
  <si>
    <t>依頼者様は、報告書受領の前に、この書面に①について選択・入力して印刷してください。</t>
    <rPh sb="0" eb="3">
      <t>イライシャ</t>
    </rPh>
    <rPh sb="3" eb="4">
      <t>サマ</t>
    </rPh>
    <rPh sb="6" eb="9">
      <t>ホウコクショ</t>
    </rPh>
    <rPh sb="9" eb="11">
      <t>ジュリョウ</t>
    </rPh>
    <rPh sb="12" eb="13">
      <t>マエ</t>
    </rPh>
    <rPh sb="17" eb="19">
      <t>ショメン</t>
    </rPh>
    <rPh sb="25" eb="27">
      <t>センタク</t>
    </rPh>
    <rPh sb="28" eb="30">
      <t>ニュウリョク</t>
    </rPh>
    <rPh sb="32" eb="34">
      <t>インサツ</t>
    </rPh>
    <phoneticPr fontId="44"/>
  </si>
  <si>
    <t>①</t>
    <phoneticPr fontId="44"/>
  </si>
  <si>
    <t>使用成績調査・特定使用成績調査のいずれか該当の単価を入力してください。</t>
    <rPh sb="0" eb="2">
      <t>シヨウ</t>
    </rPh>
    <rPh sb="2" eb="4">
      <t>セイセキ</t>
    </rPh>
    <rPh sb="4" eb="6">
      <t>チョウサ</t>
    </rPh>
    <rPh sb="7" eb="11">
      <t>トクテイシヨウ</t>
    </rPh>
    <rPh sb="11" eb="13">
      <t>セイセキ</t>
    </rPh>
    <rPh sb="13" eb="15">
      <t>チョウサ</t>
    </rPh>
    <rPh sb="20" eb="22">
      <t>ガイトウ</t>
    </rPh>
    <rPh sb="26" eb="28">
      <t>ニュウリョク</t>
    </rPh>
    <phoneticPr fontId="44"/>
  </si>
  <si>
    <t>３）</t>
    <phoneticPr fontId="44"/>
  </si>
  <si>
    <t>依頼者様は、「受領伝票」の標題以下の「＊」が付されている項目を記載してください。2）と併せて入力されても問題ありません。</t>
    <rPh sb="0" eb="3">
      <t>イライシャ</t>
    </rPh>
    <rPh sb="3" eb="4">
      <t>サマ</t>
    </rPh>
    <rPh sb="7" eb="9">
      <t>ジュリョウ</t>
    </rPh>
    <rPh sb="9" eb="11">
      <t>デンピョウ</t>
    </rPh>
    <rPh sb="13" eb="15">
      <t>ヒョウダイ</t>
    </rPh>
    <rPh sb="15" eb="17">
      <t>イカ</t>
    </rPh>
    <rPh sb="22" eb="23">
      <t>フ</t>
    </rPh>
    <rPh sb="28" eb="30">
      <t>コウモク</t>
    </rPh>
    <rPh sb="31" eb="33">
      <t>キサイ</t>
    </rPh>
    <rPh sb="43" eb="44">
      <t>アワ</t>
    </rPh>
    <rPh sb="46" eb="48">
      <t>ニュウリョク</t>
    </rPh>
    <rPh sb="52" eb="54">
      <t>モンダイ</t>
    </rPh>
    <phoneticPr fontId="44"/>
  </si>
  <si>
    <t>４）</t>
    <phoneticPr fontId="44"/>
  </si>
  <si>
    <t>５）</t>
    <phoneticPr fontId="44"/>
  </si>
  <si>
    <t>本伝票が提出されない場合、請求手続きが完了しません。</t>
    <rPh sb="0" eb="1">
      <t>ホン</t>
    </rPh>
    <rPh sb="1" eb="3">
      <t>デンピョウ</t>
    </rPh>
    <rPh sb="4" eb="6">
      <t>テイシュツ</t>
    </rPh>
    <rPh sb="10" eb="12">
      <t>バアイ</t>
    </rPh>
    <rPh sb="13" eb="15">
      <t>セイキュウ</t>
    </rPh>
    <rPh sb="15" eb="17">
      <t>テツヅ</t>
    </rPh>
    <rPh sb="19" eb="21">
      <t>カンリョウ</t>
    </rPh>
    <phoneticPr fontId="44"/>
  </si>
  <si>
    <t>６）</t>
    <phoneticPr fontId="44"/>
  </si>
  <si>
    <t>７）</t>
    <phoneticPr fontId="44"/>
  </si>
  <si>
    <t>伝票受領日</t>
    <rPh sb="0" eb="2">
      <t>デンピョウ</t>
    </rPh>
    <rPh sb="2" eb="5">
      <t>ジュリョウビ</t>
    </rPh>
    <phoneticPr fontId="44"/>
  </si>
  <si>
    <t>受領者名</t>
    <rPh sb="0" eb="3">
      <t>ジュリョウシャ</t>
    </rPh>
    <rPh sb="3" eb="4">
      <t>メイ</t>
    </rPh>
    <phoneticPr fontId="44"/>
  </si>
  <si>
    <t>Ｖ</t>
    <phoneticPr fontId="44"/>
  </si>
  <si>
    <t>Λ</t>
    <phoneticPr fontId="44"/>
  </si>
  <si>
    <t>受領証</t>
    <rPh sb="0" eb="3">
      <t>ジュリョウショウ</t>
    </rPh>
    <phoneticPr fontId="44"/>
  </si>
  <si>
    <t>下記のとおり受領いたしました。　</t>
    <rPh sb="0" eb="2">
      <t>カキ</t>
    </rPh>
    <rPh sb="6" eb="8">
      <t>ジュリョウ</t>
    </rPh>
    <phoneticPr fontId="44"/>
  </si>
  <si>
    <t>記</t>
    <rPh sb="0" eb="1">
      <t>キ</t>
    </rPh>
    <phoneticPr fontId="44"/>
  </si>
  <si>
    <t>１）</t>
    <phoneticPr fontId="44"/>
  </si>
  <si>
    <t>２）</t>
    <phoneticPr fontId="44"/>
  </si>
  <si>
    <t>３）</t>
    <phoneticPr fontId="44"/>
  </si>
  <si>
    <t>製造販売後調査（副作用・感染症報告調査）</t>
    <rPh sb="0" eb="2">
      <t>セイゾウ</t>
    </rPh>
    <rPh sb="2" eb="4">
      <t>ハンバイ</t>
    </rPh>
    <rPh sb="4" eb="5">
      <t>ゴ</t>
    </rPh>
    <rPh sb="5" eb="7">
      <t>チョウサ</t>
    </rPh>
    <rPh sb="8" eb="11">
      <t>フクサヨウ</t>
    </rPh>
    <rPh sb="12" eb="15">
      <t>カンセンショウ</t>
    </rPh>
    <rPh sb="15" eb="17">
      <t>ホウコク</t>
    </rPh>
    <rPh sb="17" eb="19">
      <t>チョウサ</t>
    </rPh>
    <phoneticPr fontId="44"/>
  </si>
  <si>
    <t>活動回数</t>
    <rPh sb="0" eb="2">
      <t>カツドウ</t>
    </rPh>
    <rPh sb="2" eb="4">
      <t>カイスウ</t>
    </rPh>
    <phoneticPr fontId="44"/>
  </si>
  <si>
    <t>１）</t>
    <phoneticPr fontId="44"/>
  </si>
  <si>
    <t>２）</t>
    <phoneticPr fontId="44"/>
  </si>
  <si>
    <t>依頼者様は、報告書受領の前に、この書面を印刷してください。</t>
    <rPh sb="0" eb="3">
      <t>イライシャ</t>
    </rPh>
    <rPh sb="3" eb="4">
      <t>サマ</t>
    </rPh>
    <rPh sb="6" eb="9">
      <t>ホウコクショ</t>
    </rPh>
    <rPh sb="9" eb="11">
      <t>ジュリョウ</t>
    </rPh>
    <rPh sb="12" eb="13">
      <t>マエ</t>
    </rPh>
    <rPh sb="17" eb="19">
      <t>ショメン</t>
    </rPh>
    <rPh sb="20" eb="22">
      <t>インサツ</t>
    </rPh>
    <phoneticPr fontId="44"/>
  </si>
  <si>
    <t>３）</t>
    <phoneticPr fontId="44"/>
  </si>
  <si>
    <t>依頼者様は、「受領伝票」の標題以下の「＊」が付されている項目を記載してください。印刷前に入力されても問題ありません。</t>
    <rPh sb="0" eb="3">
      <t>イライシャ</t>
    </rPh>
    <rPh sb="3" eb="4">
      <t>サマ</t>
    </rPh>
    <rPh sb="7" eb="9">
      <t>ジュリョウ</t>
    </rPh>
    <rPh sb="9" eb="11">
      <t>デンピョウ</t>
    </rPh>
    <rPh sb="13" eb="15">
      <t>ヒョウダイ</t>
    </rPh>
    <rPh sb="15" eb="17">
      <t>イカ</t>
    </rPh>
    <rPh sb="22" eb="23">
      <t>フ</t>
    </rPh>
    <rPh sb="28" eb="30">
      <t>コウモク</t>
    </rPh>
    <rPh sb="31" eb="33">
      <t>キサイ</t>
    </rPh>
    <rPh sb="40" eb="42">
      <t>インサツ</t>
    </rPh>
    <rPh sb="42" eb="43">
      <t>マエ</t>
    </rPh>
    <rPh sb="44" eb="46">
      <t>ニュウリョク</t>
    </rPh>
    <rPh sb="50" eb="52">
      <t>モンダイ</t>
    </rPh>
    <phoneticPr fontId="44"/>
  </si>
  <si>
    <t>４）</t>
    <phoneticPr fontId="44"/>
  </si>
  <si>
    <t>５）</t>
    <phoneticPr fontId="44"/>
  </si>
  <si>
    <t>６）</t>
    <phoneticPr fontId="44"/>
  </si>
  <si>
    <t>７）</t>
    <phoneticPr fontId="44"/>
  </si>
  <si>
    <t>Ｖ</t>
    <phoneticPr fontId="44"/>
  </si>
  <si>
    <t>Λ</t>
    <phoneticPr fontId="44"/>
  </si>
  <si>
    <t>G：</t>
    <phoneticPr fontId="8"/>
  </si>
  <si>
    <t>氏名</t>
    <rPh sb="0" eb="2">
      <t>ｼﾒｲ</t>
    </rPh>
    <phoneticPr fontId="45" type="halfwidthKatakana"/>
  </si>
  <si>
    <t>所属</t>
    <rPh sb="0" eb="2">
      <t>ショゾク</t>
    </rPh>
    <phoneticPr fontId="21"/>
  </si>
  <si>
    <t>算定ファイル用所属
（東病院／EPOC）</t>
    <rPh sb="0" eb="2">
      <t>ｻﾝﾃｲ</t>
    </rPh>
    <rPh sb="6" eb="7">
      <t>ﾖｳ</t>
    </rPh>
    <rPh sb="7" eb="9">
      <t>ｼｮｿﾞｸ</t>
    </rPh>
    <rPh sb="11" eb="12">
      <t>ﾋｶﾞｼ</t>
    </rPh>
    <rPh sb="12" eb="14">
      <t>ﾋﾞｮｳｲﾝ</t>
    </rPh>
    <phoneticPr fontId="44" type="halfwidthKatakana"/>
  </si>
  <si>
    <t>実績による</t>
    <rPh sb="0" eb="2">
      <t>ジッセキ</t>
    </rPh>
    <phoneticPr fontId="8"/>
  </si>
  <si>
    <t>Ⅰ相、Ⅱ相の場合</t>
    <rPh sb="1" eb="2">
      <t>ソウ</t>
    </rPh>
    <rPh sb="4" eb="5">
      <t>ソウ</t>
    </rPh>
    <rPh sb="6" eb="8">
      <t>バアイ</t>
    </rPh>
    <phoneticPr fontId="8"/>
  </si>
  <si>
    <t>L：侵襲的機能検査及び画像診断回数の場合</t>
    <rPh sb="2" eb="4">
      <t>シンシュウ</t>
    </rPh>
    <rPh sb="4" eb="5">
      <t>テキ</t>
    </rPh>
    <rPh sb="5" eb="7">
      <t>キノウ</t>
    </rPh>
    <rPh sb="7" eb="9">
      <t>ケンサ</t>
    </rPh>
    <rPh sb="9" eb="10">
      <t>オヨ</t>
    </rPh>
    <rPh sb="11" eb="13">
      <t>ガゾウ</t>
    </rPh>
    <rPh sb="13" eb="15">
      <t>シンダン</t>
    </rPh>
    <rPh sb="15" eb="17">
      <t>カイスウ</t>
    </rPh>
    <rPh sb="18" eb="20">
      <t>バアイ</t>
    </rPh>
    <phoneticPr fontId="8"/>
  </si>
  <si>
    <t>O：画像等複写資料提供回数、Q：QOL調査、又はR：生存調査の場合</t>
    <rPh sb="2" eb="5">
      <t>ガゾウナド</t>
    </rPh>
    <rPh sb="5" eb="7">
      <t>フクシャ</t>
    </rPh>
    <rPh sb="7" eb="9">
      <t>シリョウ</t>
    </rPh>
    <rPh sb="9" eb="11">
      <t>テイキョウ</t>
    </rPh>
    <rPh sb="11" eb="13">
      <t>カイスウ</t>
    </rPh>
    <rPh sb="22" eb="23">
      <t>マタ</t>
    </rPh>
    <rPh sb="31" eb="33">
      <t>バアイ</t>
    </rPh>
    <phoneticPr fontId="8"/>
  </si>
  <si>
    <t>小計</t>
    <rPh sb="0" eb="2">
      <t>ショウケイ</t>
    </rPh>
    <phoneticPr fontId="8"/>
  </si>
  <si>
    <t>治験関連システム
維持・管理費</t>
    <rPh sb="0" eb="2">
      <t>チケン</t>
    </rPh>
    <rPh sb="2" eb="4">
      <t>カンレン</t>
    </rPh>
    <rPh sb="9" eb="11">
      <t>イジ</t>
    </rPh>
    <rPh sb="12" eb="14">
      <t>カンリ</t>
    </rPh>
    <rPh sb="14" eb="15">
      <t>ヒ</t>
    </rPh>
    <phoneticPr fontId="8"/>
  </si>
  <si>
    <t>⑥</t>
    <phoneticPr fontId="8"/>
  </si>
  <si>
    <t>⑦</t>
    <phoneticPr fontId="8"/>
  </si>
  <si>
    <t>算出基準：上記経費(①～⑤)の１０％</t>
    <phoneticPr fontId="8"/>
  </si>
  <si>
    <t>算出基準：技術料、機械損料、建物使用料等として上記経費（①～⑥）の３０％</t>
    <phoneticPr fontId="8"/>
  </si>
  <si>
    <t>算出基準：上記経費（①～③）の３０％</t>
    <phoneticPr fontId="11"/>
  </si>
  <si>
    <t>人件費</t>
    <rPh sb="0" eb="3">
      <t>ジンケンヒ</t>
    </rPh>
    <phoneticPr fontId="8"/>
  </si>
  <si>
    <t>１．第Ⅰ相～製造販売後臨床試験（第Ⅳ相） 共通事項</t>
    <rPh sb="2" eb="3">
      <t>ダイ</t>
    </rPh>
    <rPh sb="4" eb="5">
      <t>ソウ</t>
    </rPh>
    <rPh sb="6" eb="8">
      <t>セイゾウ</t>
    </rPh>
    <rPh sb="8" eb="11">
      <t>ハンバイゴ</t>
    </rPh>
    <rPh sb="11" eb="13">
      <t>リンショウ</t>
    </rPh>
    <rPh sb="13" eb="15">
      <t>シケン</t>
    </rPh>
    <rPh sb="16" eb="17">
      <t>ダイ</t>
    </rPh>
    <rPh sb="18" eb="19">
      <t>ソウ</t>
    </rPh>
    <rPh sb="21" eb="23">
      <t>キョウツウ</t>
    </rPh>
    <rPh sb="23" eb="25">
      <t>ジコウ</t>
    </rPh>
    <phoneticPr fontId="8"/>
  </si>
  <si>
    <t>２．第Ⅰ相、第Ⅱ相の場合：</t>
    <rPh sb="2" eb="3">
      <t>ダイ</t>
    </rPh>
    <rPh sb="4" eb="5">
      <t>ソウ</t>
    </rPh>
    <rPh sb="6" eb="7">
      <t>ダイ</t>
    </rPh>
    <rPh sb="8" eb="9">
      <t>ソウ</t>
    </rPh>
    <rPh sb="10" eb="12">
      <t>バアイ</t>
    </rPh>
    <phoneticPr fontId="8"/>
  </si>
  <si>
    <t>「症例」：○○までの費用を計上。</t>
    <rPh sb="1" eb="3">
      <t>ショウレイ</t>
    </rPh>
    <rPh sb="10" eb="12">
      <t>ヒヨウ</t>
    </rPh>
    <rPh sb="13" eb="15">
      <t>ケイジョウ</t>
    </rPh>
    <phoneticPr fontId="8"/>
  </si>
  <si>
    <t>備考欄の記載例：東病院 ～ 有楽町</t>
    <rPh sb="0" eb="3">
      <t>ビコウラン</t>
    </rPh>
    <rPh sb="4" eb="6">
      <t>キサイ</t>
    </rPh>
    <rPh sb="6" eb="7">
      <t>レイ</t>
    </rPh>
    <rPh sb="8" eb="9">
      <t>ヒガシ</t>
    </rPh>
    <rPh sb="9" eb="11">
      <t>ビョウイン</t>
    </rPh>
    <rPh sb="14" eb="17">
      <t>ユウラクチョウ</t>
    </rPh>
    <phoneticPr fontId="8"/>
  </si>
  <si>
    <t>実績発生時のみ請求します。治験実施計画書に生存調査等がない場合でも、ポイントの削除等はしないでください。</t>
    <rPh sb="0" eb="2">
      <t>ジッセキ</t>
    </rPh>
    <rPh sb="2" eb="5">
      <t>ハッセイジ</t>
    </rPh>
    <rPh sb="7" eb="9">
      <t>セイキュウ</t>
    </rPh>
    <rPh sb="13" eb="15">
      <t>チケン</t>
    </rPh>
    <rPh sb="15" eb="17">
      <t>ジッシ</t>
    </rPh>
    <rPh sb="17" eb="20">
      <t>ケイカクショ</t>
    </rPh>
    <rPh sb="21" eb="23">
      <t>セイゾン</t>
    </rPh>
    <rPh sb="23" eb="25">
      <t>チョウサ</t>
    </rPh>
    <rPh sb="25" eb="26">
      <t>トウ</t>
    </rPh>
    <rPh sb="29" eb="31">
      <t>バアイ</t>
    </rPh>
    <rPh sb="39" eb="41">
      <t>サクジョ</t>
    </rPh>
    <rPh sb="41" eb="42">
      <t>トウ</t>
    </rPh>
    <phoneticPr fontId="8"/>
  </si>
  <si>
    <t>臨床試験等研究経費</t>
    <rPh sb="4" eb="5">
      <t>トウ</t>
    </rPh>
    <phoneticPr fontId="8"/>
  </si>
  <si>
    <t>当該研究に関連して必要となる研究経費</t>
    <rPh sb="2" eb="4">
      <t>ケンキュウ</t>
    </rPh>
    <rPh sb="14" eb="16">
      <t>ケンキュウ</t>
    </rPh>
    <rPh sb="16" eb="18">
      <t>ケイヒ</t>
    </rPh>
    <phoneticPr fontId="8"/>
  </si>
  <si>
    <t>算出基準：技術料、機械損料、建物使用料等として上記経費（①～⑦）の３０％</t>
    <phoneticPr fontId="8"/>
  </si>
  <si>
    <t>算出基準：上記経費(①～⑥)の１０％</t>
    <phoneticPr fontId="8"/>
  </si>
  <si>
    <t>算出基準：当該研究に従事する職員の延所要時間数×勤務時間1時間あたりの給与単価
*延所要時間数は、過去の受託研究の実績及び以下の点を勘案して算出することとし、診療行為にかかる時間は除くものとする。なお、過去の実績がないものについては類似の受託研究を参考とする。
・研究依頼者及び病院内部との連絡調整、研究実施計画の作成等に要する事前調整に要する時間
・症例・試験データの記録及び研究のための出張準備、目的地での資料収集、情報交換、関連調査等に要する実施時時間
・委託者から要請のあった症例報告等研究結果にかかる連絡調整、報告作業等に要する事後整理時間</t>
    <rPh sb="5" eb="7">
      <t>トウガイ</t>
    </rPh>
    <rPh sb="7" eb="9">
      <t>ケンキュウ</t>
    </rPh>
    <rPh sb="10" eb="12">
      <t>ジュウジ</t>
    </rPh>
    <rPh sb="14" eb="16">
      <t>ショクイン</t>
    </rPh>
    <rPh sb="17" eb="18">
      <t>エン</t>
    </rPh>
    <rPh sb="18" eb="20">
      <t>ショヨウ</t>
    </rPh>
    <rPh sb="20" eb="23">
      <t>ジカンスウ</t>
    </rPh>
    <rPh sb="24" eb="26">
      <t>キンム</t>
    </rPh>
    <rPh sb="26" eb="28">
      <t>ジカン</t>
    </rPh>
    <rPh sb="29" eb="31">
      <t>ジカン</t>
    </rPh>
    <rPh sb="35" eb="37">
      <t>キュウヨ</t>
    </rPh>
    <rPh sb="37" eb="39">
      <t>タンカ</t>
    </rPh>
    <rPh sb="42" eb="43">
      <t>エン</t>
    </rPh>
    <rPh sb="43" eb="45">
      <t>ショヨウ</t>
    </rPh>
    <rPh sb="45" eb="47">
      <t>ジカン</t>
    </rPh>
    <rPh sb="47" eb="48">
      <t>スウ</t>
    </rPh>
    <rPh sb="50" eb="52">
      <t>カコ</t>
    </rPh>
    <rPh sb="53" eb="55">
      <t>ジュタク</t>
    </rPh>
    <rPh sb="55" eb="57">
      <t>ケンキュウ</t>
    </rPh>
    <rPh sb="58" eb="60">
      <t>ジッセキ</t>
    </rPh>
    <rPh sb="60" eb="61">
      <t>オヨ</t>
    </rPh>
    <rPh sb="62" eb="64">
      <t>イカ</t>
    </rPh>
    <rPh sb="65" eb="66">
      <t>テン</t>
    </rPh>
    <rPh sb="67" eb="69">
      <t>カンアン</t>
    </rPh>
    <rPh sb="71" eb="73">
      <t>サンシュツ</t>
    </rPh>
    <rPh sb="80" eb="82">
      <t>シンリョウ</t>
    </rPh>
    <rPh sb="82" eb="84">
      <t>コウイ</t>
    </rPh>
    <rPh sb="88" eb="90">
      <t>ジカン</t>
    </rPh>
    <rPh sb="91" eb="92">
      <t>ノゾ</t>
    </rPh>
    <rPh sb="102" eb="104">
      <t>カコ</t>
    </rPh>
    <rPh sb="105" eb="107">
      <t>ジッセキ</t>
    </rPh>
    <rPh sb="117" eb="119">
      <t>ルイジ</t>
    </rPh>
    <rPh sb="120" eb="122">
      <t>ジュタク</t>
    </rPh>
    <rPh sb="122" eb="124">
      <t>ケンキュウ</t>
    </rPh>
    <rPh sb="125" eb="127">
      <t>サンコウ</t>
    </rPh>
    <rPh sb="133" eb="135">
      <t>ケンキュウ</t>
    </rPh>
    <rPh sb="135" eb="138">
      <t>イライシャ</t>
    </rPh>
    <rPh sb="138" eb="139">
      <t>オヨ</t>
    </rPh>
    <rPh sb="140" eb="142">
      <t>ビョウイン</t>
    </rPh>
    <rPh sb="142" eb="144">
      <t>ナイブ</t>
    </rPh>
    <rPh sb="146" eb="148">
      <t>レンラク</t>
    </rPh>
    <rPh sb="148" eb="150">
      <t>チョウセイ</t>
    </rPh>
    <rPh sb="151" eb="153">
      <t>ケンキュウ</t>
    </rPh>
    <rPh sb="153" eb="155">
      <t>ジッシ</t>
    </rPh>
    <phoneticPr fontId="8"/>
  </si>
  <si>
    <t>当該研究に従事する職員にかかる人件費（給与、各種手当等）</t>
    <rPh sb="2" eb="4">
      <t>ケンキュウ</t>
    </rPh>
    <rPh sb="5" eb="7">
      <t>ジュウジ</t>
    </rPh>
    <rPh sb="9" eb="11">
      <t>ショクイン</t>
    </rPh>
    <rPh sb="15" eb="18">
      <t>ジンケンヒ</t>
    </rPh>
    <rPh sb="19" eb="21">
      <t>キュウヨ</t>
    </rPh>
    <rPh sb="22" eb="24">
      <t>カクシュ</t>
    </rPh>
    <rPh sb="24" eb="26">
      <t>テア</t>
    </rPh>
    <rPh sb="26" eb="27">
      <t>ナド</t>
    </rPh>
    <phoneticPr fontId="8"/>
  </si>
  <si>
    <t>当該研究の遂行に必要な旅費</t>
    <rPh sb="2" eb="4">
      <t>ケンキュウ</t>
    </rPh>
    <phoneticPr fontId="8"/>
  </si>
  <si>
    <t>↓　　　　　　 ↓入力してください</t>
    <rPh sb="9" eb="11">
      <t>ニュウリョク</t>
    </rPh>
    <phoneticPr fontId="8"/>
  </si>
  <si>
    <t>委託料</t>
  </si>
  <si>
    <t>⑥</t>
    <phoneticPr fontId="8"/>
  </si>
  <si>
    <t>⑧</t>
    <phoneticPr fontId="11"/>
  </si>
  <si>
    <t>算出基準：上記経費（①～⑦）の３０％</t>
    <phoneticPr fontId="11"/>
  </si>
  <si>
    <t>当該治験に必要な光熱水料、消耗品費、印刷製本費、通信運搬費、治験審査委員会の事務処理に必要な経費、治験の進行の管理等に必要な経費</t>
    <phoneticPr fontId="8"/>
  </si>
  <si>
    <t>③</t>
    <phoneticPr fontId="8"/>
  </si>
  <si>
    <t>④</t>
    <phoneticPr fontId="8"/>
  </si>
  <si>
    <t>⑤</t>
    <phoneticPr fontId="8"/>
  </si>
  <si>
    <t>人件費</t>
    <rPh sb="0" eb="3">
      <t>ジンケンヒ</t>
    </rPh>
    <phoneticPr fontId="8"/>
  </si>
  <si>
    <t>⑧</t>
    <phoneticPr fontId="8"/>
  </si>
  <si>
    <t>当該研究に必要な光熱水料、消耗品費、印刷製本費、通信運搬費、審査委員会等の事務処理に必要な経費、研究の進行の管理等に必要な経費。</t>
    <rPh sb="2" eb="4">
      <t>ケンキュウ</t>
    </rPh>
    <rPh sb="35" eb="36">
      <t>トウ</t>
    </rPh>
    <rPh sb="48" eb="50">
      <t>ケンキュウ</t>
    </rPh>
    <phoneticPr fontId="8"/>
  </si>
  <si>
    <t>技術料、機械損料、建物使用料、その他①～⑦に該当しない受託研究関連経費</t>
    <rPh sb="22" eb="24">
      <t>ガイトウ</t>
    </rPh>
    <rPh sb="27" eb="29">
      <t>ジュタク</t>
    </rPh>
    <rPh sb="29" eb="31">
      <t>ケンキュウ</t>
    </rPh>
    <rPh sb="31" eb="33">
      <t>カンレン</t>
    </rPh>
    <rPh sb="33" eb="35">
      <t>ケイヒ</t>
    </rPh>
    <phoneticPr fontId="8"/>
  </si>
  <si>
    <t>当該研究の遂行に必要な協力者（専門的・技術的知識の提供者、部外者の審査委員等）に対して支払う経費</t>
    <rPh sb="2" eb="4">
      <t>ケンキュウ</t>
    </rPh>
    <phoneticPr fontId="8"/>
  </si>
  <si>
    <t>国立がん研究センター東病院受託研究費算定要領</t>
    <rPh sb="0" eb="2">
      <t>コクリツ</t>
    </rPh>
    <rPh sb="4" eb="6">
      <t>ケンキュウ</t>
    </rPh>
    <rPh sb="10" eb="11">
      <t>ヒガシ</t>
    </rPh>
    <rPh sb="11" eb="13">
      <t>ビョウイン</t>
    </rPh>
    <phoneticPr fontId="11"/>
  </si>
  <si>
    <t>＜注意事項＞</t>
    <rPh sb="1" eb="3">
      <t>チュウイ</t>
    </rPh>
    <rPh sb="3" eb="5">
      <t>ジコウ</t>
    </rPh>
    <phoneticPr fontId="8"/>
  </si>
  <si>
    <t>＜本要領の適用＞</t>
    <rPh sb="1" eb="2">
      <t>ホン</t>
    </rPh>
    <rPh sb="2" eb="4">
      <t>ヨウリョウ</t>
    </rPh>
    <rPh sb="5" eb="7">
      <t>テキヨウ</t>
    </rPh>
    <phoneticPr fontId="8"/>
  </si>
  <si>
    <t xml:space="preserve">
受託研究費の算定については、原則として本算定要領に基づき算出するものとする。
ただし、依頼者から本算定要領によらない費用算出の要望がある場合は、理事長の許可により実施できるものとする。
</t>
    <rPh sb="15" eb="17">
      <t>ゲンソク</t>
    </rPh>
    <rPh sb="20" eb="21">
      <t>ホン</t>
    </rPh>
    <rPh sb="44" eb="47">
      <t>イライシャ</t>
    </rPh>
    <rPh sb="49" eb="50">
      <t>ホン</t>
    </rPh>
    <rPh sb="50" eb="52">
      <t>サンテイ</t>
    </rPh>
    <rPh sb="52" eb="54">
      <t>ヨウリョウ</t>
    </rPh>
    <rPh sb="59" eb="61">
      <t>ヒヨウ</t>
    </rPh>
    <rPh sb="61" eb="63">
      <t>サンシュツ</t>
    </rPh>
    <rPh sb="64" eb="66">
      <t>ヨウボウ</t>
    </rPh>
    <rPh sb="69" eb="71">
      <t>バアイ</t>
    </rPh>
    <rPh sb="77" eb="79">
      <t>キョカ</t>
    </rPh>
    <rPh sb="82" eb="84">
      <t>ジッシ</t>
    </rPh>
    <phoneticPr fontId="8"/>
  </si>
  <si>
    <t xml:space="preserve">・計算結果に小数点以下が発生する場合、小数点以下は切り捨てとする。
・旅費については、国立がん研究センター旅費規程等に則り算出する。
</t>
    <rPh sb="35" eb="37">
      <t>リョヒ</t>
    </rPh>
    <rPh sb="43" eb="45">
      <t>コクリツ</t>
    </rPh>
    <rPh sb="47" eb="49">
      <t>ケンキュウ</t>
    </rPh>
    <rPh sb="53" eb="55">
      <t>リョヒ</t>
    </rPh>
    <rPh sb="55" eb="57">
      <t>キテイ</t>
    </rPh>
    <rPh sb="57" eb="58">
      <t>トウ</t>
    </rPh>
    <rPh sb="59" eb="60">
      <t>ノット</t>
    </rPh>
    <rPh sb="61" eb="63">
      <t>サンシュツ</t>
    </rPh>
    <phoneticPr fontId="8"/>
  </si>
  <si>
    <t>西暦　　　　年　　　　月　　　　日</t>
    <rPh sb="0" eb="2">
      <t>セイレキ</t>
    </rPh>
    <rPh sb="6" eb="7">
      <t>ネン</t>
    </rPh>
    <rPh sb="11" eb="12">
      <t>ガツ</t>
    </rPh>
    <rPh sb="16" eb="17">
      <t>ニチ</t>
    </rPh>
    <phoneticPr fontId="44"/>
  </si>
  <si>
    <t xml:space="preserve">・治験薬投与予定期間までの費用を100%として3つの期間に分割し、症例ごとに、進捗度に応じて費用を算出する。
・投与予定期間超過後は、第3期の期間に基づき、第4期以降も投与終了まで費用を算出する（第Ⅰ・Ⅱ相は10%、第Ⅲ・Ⅳ相,拡大治験は20%）。
・ただし、治験薬投与期間中における1症例あたりの変動費の上限は200%（第Ⅰ・Ⅱ相は第13期まで、第Ⅲ・Ⅳ相,拡大治験は第8期まで）とする。
・治験薬投与開始後は予め設定した時期（週）に到達した時点で費用を算出する。
・なお、治験薬投与終了後に追跡調査がある場合には、投与終了以降は追跡調査費を実績に基づき算出する。
</t>
    <rPh sb="98" eb="99">
      <t>ダイ</t>
    </rPh>
    <rPh sb="102" eb="103">
      <t>ソウ</t>
    </rPh>
    <rPh sb="108" eb="109">
      <t>ダイ</t>
    </rPh>
    <rPh sb="112" eb="113">
      <t>ソウ</t>
    </rPh>
    <rPh sb="114" eb="116">
      <t>カクダイ</t>
    </rPh>
    <rPh sb="116" eb="118">
      <t>チケン</t>
    </rPh>
    <rPh sb="130" eb="133">
      <t>チケンヤク</t>
    </rPh>
    <rPh sb="133" eb="135">
      <t>トウヨ</t>
    </rPh>
    <rPh sb="135" eb="138">
      <t>キカンチュウ</t>
    </rPh>
    <rPh sb="143" eb="145">
      <t>ショウレイ</t>
    </rPh>
    <rPh sb="149" eb="152">
      <t>ヘンドウヒ</t>
    </rPh>
    <rPh sb="167" eb="168">
      <t>ダイ</t>
    </rPh>
    <rPh sb="170" eb="171">
      <t>キ</t>
    </rPh>
    <rPh sb="185" eb="186">
      <t>ダイ</t>
    </rPh>
    <rPh sb="222" eb="224">
      <t>ジテン</t>
    </rPh>
    <rPh sb="238" eb="241">
      <t>チケンヤク</t>
    </rPh>
    <rPh sb="241" eb="243">
      <t>トウヨ</t>
    </rPh>
    <rPh sb="243" eb="246">
      <t>シュウリョウゴ</t>
    </rPh>
    <rPh sb="254" eb="256">
      <t>バアイ</t>
    </rPh>
    <rPh sb="259" eb="261">
      <t>トウヨ</t>
    </rPh>
    <rPh sb="261" eb="263">
      <t>シュウリョウ</t>
    </rPh>
    <rPh sb="263" eb="265">
      <t>イコウ</t>
    </rPh>
    <rPh sb="266" eb="268">
      <t>ツイセキ</t>
    </rPh>
    <rPh sb="268" eb="271">
      <t>チョウサヒ</t>
    </rPh>
    <rPh sb="272" eb="274">
      <t>ジッセキ</t>
    </rPh>
    <rPh sb="275" eb="276">
      <t>モト</t>
    </rPh>
    <rPh sb="278" eb="280">
      <t>サンシュツ</t>
    </rPh>
    <phoneticPr fontId="8"/>
  </si>
  <si>
    <t>３．第Ⅲ相、第Ⅳ相、拡大治験の場合：</t>
    <rPh sb="2" eb="3">
      <t>ダイ</t>
    </rPh>
    <rPh sb="4" eb="5">
      <t>ソウ</t>
    </rPh>
    <rPh sb="6" eb="7">
      <t>ダイ</t>
    </rPh>
    <rPh sb="8" eb="9">
      <t>ソウ</t>
    </rPh>
    <rPh sb="10" eb="12">
      <t>カクダイ</t>
    </rPh>
    <rPh sb="12" eb="14">
      <t>チケン</t>
    </rPh>
    <rPh sb="15" eb="17">
      <t>バアイ</t>
    </rPh>
    <phoneticPr fontId="8"/>
  </si>
  <si>
    <t>・ 事務室担当者は、院内手続きが完了次第、</t>
    <rPh sb="2" eb="5">
      <t>ジムシツ</t>
    </rPh>
    <rPh sb="5" eb="8">
      <t>タントウシャ</t>
    </rPh>
    <rPh sb="10" eb="12">
      <t>インナイ</t>
    </rPh>
    <rPh sb="12" eb="14">
      <t>テツヅ</t>
    </rPh>
    <rPh sb="16" eb="18">
      <t>カンリョウ</t>
    </rPh>
    <rPh sb="18" eb="20">
      <t>シダイ</t>
    </rPh>
    <phoneticPr fontId="8"/>
  </si>
  <si>
    <t>【 治験事務室 使用欄 】</t>
    <rPh sb="6" eb="7">
      <t>シツ</t>
    </rPh>
    <phoneticPr fontId="8"/>
  </si>
  <si>
    <t>＜各種受託研究費の算定＞</t>
    <rPh sb="1" eb="3">
      <t>カクシュ</t>
    </rPh>
    <rPh sb="3" eb="5">
      <t>ジュタク</t>
    </rPh>
    <rPh sb="5" eb="8">
      <t>ケンキュウヒ</t>
    </rPh>
    <rPh sb="9" eb="11">
      <t>サンテイ</t>
    </rPh>
    <phoneticPr fontId="8"/>
  </si>
  <si>
    <t>＜費用の算出＞</t>
    <rPh sb="1" eb="3">
      <t>ヒヨウ</t>
    </rPh>
    <rPh sb="4" eb="6">
      <t>サンシュツ</t>
    </rPh>
    <phoneticPr fontId="8"/>
  </si>
  <si>
    <t>５　備品費</t>
    <rPh sb="2" eb="5">
      <t>ビヒンヒ</t>
    </rPh>
    <phoneticPr fontId="8"/>
  </si>
  <si>
    <t>６　委託料</t>
    <rPh sb="2" eb="5">
      <t>イタクリョウ</t>
    </rPh>
    <phoneticPr fontId="8"/>
  </si>
  <si>
    <t>７　臨床試験研究経費</t>
    <rPh sb="2" eb="4">
      <t>リンショウ</t>
    </rPh>
    <rPh sb="4" eb="6">
      <t>シケン</t>
    </rPh>
    <rPh sb="6" eb="8">
      <t>ケンキュウ</t>
    </rPh>
    <rPh sb="8" eb="10">
      <t>ケイヒ</t>
    </rPh>
    <phoneticPr fontId="8"/>
  </si>
  <si>
    <t>９　事務費</t>
    <rPh sb="2" eb="5">
      <t>ジムヒ</t>
    </rPh>
    <phoneticPr fontId="8"/>
  </si>
  <si>
    <t>１０  管理費</t>
    <rPh sb="4" eb="7">
      <t>カンリヒ</t>
    </rPh>
    <phoneticPr fontId="8"/>
  </si>
  <si>
    <t>当該研究に必要な光熱水料、消耗品費、印刷製本費、通信運搬費、審査委員会の事務処理に必要な経費、研究の進行の管理等に必要な経費。</t>
    <rPh sb="2" eb="4">
      <t>ケンキュウ</t>
    </rPh>
    <rPh sb="47" eb="49">
      <t>ケンキュウ</t>
    </rPh>
    <phoneticPr fontId="8"/>
  </si>
  <si>
    <t>技術料、機械損料、建物使用料、その他</t>
    <phoneticPr fontId="8"/>
  </si>
  <si>
    <t>J1</t>
    <phoneticPr fontId="8"/>
  </si>
  <si>
    <t>J2</t>
    <phoneticPr fontId="8"/>
  </si>
  <si>
    <t>注射薬調製
（　　　）</t>
    <rPh sb="0" eb="3">
      <t>チュウシャヤク</t>
    </rPh>
    <rPh sb="3" eb="5">
      <t>チョウセイ</t>
    </rPh>
    <phoneticPr fontId="8"/>
  </si>
  <si>
    <t>治験薬保存状況
（　　　）</t>
    <rPh sb="0" eb="3">
      <t>チケンヤク</t>
    </rPh>
    <rPh sb="3" eb="5">
      <t>ホゾン</t>
    </rPh>
    <rPh sb="5" eb="7">
      <t>ジョウキョウ</t>
    </rPh>
    <phoneticPr fontId="8"/>
  </si>
  <si>
    <t>２．体外診断用医薬品の臨床研究、製造販売後の調査（使用成績調査・特定使用成績調査、副作用・感染症報告）、その他受託研究</t>
    <rPh sb="16" eb="18">
      <t>セイゾウ</t>
    </rPh>
    <rPh sb="18" eb="21">
      <t>ハンバイゴ</t>
    </rPh>
    <rPh sb="22" eb="24">
      <t>チョウサ</t>
    </rPh>
    <rPh sb="25" eb="27">
      <t>シヨウ</t>
    </rPh>
    <rPh sb="27" eb="29">
      <t>セイセキ</t>
    </rPh>
    <rPh sb="29" eb="31">
      <t>チョウサ</t>
    </rPh>
    <rPh sb="32" eb="34">
      <t>トクテイ</t>
    </rPh>
    <rPh sb="34" eb="36">
      <t>シヨウ</t>
    </rPh>
    <rPh sb="36" eb="38">
      <t>セイセキ</t>
    </rPh>
    <rPh sb="38" eb="40">
      <t>チョウサ</t>
    </rPh>
    <rPh sb="41" eb="44">
      <t>フクサヨウ</t>
    </rPh>
    <rPh sb="45" eb="48">
      <t>カンセンショウ</t>
    </rPh>
    <rPh sb="48" eb="50">
      <t>ホウコク</t>
    </rPh>
    <rPh sb="54" eb="55">
      <t>タ</t>
    </rPh>
    <rPh sb="55" eb="57">
      <t>ジュタク</t>
    </rPh>
    <rPh sb="57" eb="59">
      <t>ケンキュウ</t>
    </rPh>
    <phoneticPr fontId="8"/>
  </si>
  <si>
    <t>製造販売後臨床試験の場合は、治験を製造販売後臨床試験に読み替えるものとする。</t>
    <rPh sb="0" eb="2">
      <t>セイゾウ</t>
    </rPh>
    <rPh sb="2" eb="5">
      <t>ハンバイゴ</t>
    </rPh>
    <rPh sb="5" eb="7">
      <t>リンショウ</t>
    </rPh>
    <rPh sb="7" eb="9">
      <t>シケン</t>
    </rPh>
    <rPh sb="10" eb="12">
      <t>バアイ</t>
    </rPh>
    <rPh sb="14" eb="16">
      <t>チケン</t>
    </rPh>
    <rPh sb="17" eb="19">
      <t>セイゾウ</t>
    </rPh>
    <rPh sb="19" eb="22">
      <t>ハンバイゴ</t>
    </rPh>
    <rPh sb="22" eb="24">
      <t>リンショウ</t>
    </rPh>
    <rPh sb="24" eb="26">
      <t>シケン</t>
    </rPh>
    <rPh sb="27" eb="28">
      <t>ヨ</t>
    </rPh>
    <rPh sb="29" eb="30">
      <t>カ</t>
    </rPh>
    <phoneticPr fontId="8"/>
  </si>
  <si>
    <t>別添1 医薬品（治験等）に係る経費算出基準</t>
    <rPh sb="4" eb="7">
      <t>イヤクヒン</t>
    </rPh>
    <rPh sb="8" eb="10">
      <t>チケン</t>
    </rPh>
    <rPh sb="10" eb="11">
      <t>トウ</t>
    </rPh>
    <phoneticPr fontId="11"/>
  </si>
  <si>
    <t>別添2 医療機器（治験等）に係る経費算出基準</t>
    <rPh sb="4" eb="6">
      <t>イリョウ</t>
    </rPh>
    <rPh sb="6" eb="8">
      <t>キキ</t>
    </rPh>
    <rPh sb="9" eb="11">
      <t>チケン</t>
    </rPh>
    <rPh sb="11" eb="12">
      <t>トウ</t>
    </rPh>
    <rPh sb="14" eb="15">
      <t>カカ</t>
    </rPh>
    <phoneticPr fontId="11"/>
  </si>
  <si>
    <t xml:space="preserve">・治験、製造販売後臨床試験（治験等）に係る費用については、別添1（医薬品）、別添2（医療機器）により算出する。
・体外診断用医薬品の臨床研究に係る費用については、別添3 により算定する。
・製造販売後の調査（使用成績調査、特定使用成績調査）係る費用については、別添4 により算定する。
・副作用・感染症報告に係る費用については、別添5 により算定する。
・その他の受託研究に係る費用については、別添6 により算定する。
</t>
    <rPh sb="1" eb="3">
      <t>チケン</t>
    </rPh>
    <rPh sb="14" eb="16">
      <t>チケン</t>
    </rPh>
    <rPh sb="16" eb="17">
      <t>トウ</t>
    </rPh>
    <rPh sb="19" eb="20">
      <t>カカ</t>
    </rPh>
    <rPh sb="21" eb="23">
      <t>ヒヨウ</t>
    </rPh>
    <rPh sb="29" eb="31">
      <t>ベッテン</t>
    </rPh>
    <rPh sb="33" eb="36">
      <t>イヤクヒン</t>
    </rPh>
    <rPh sb="38" eb="40">
      <t>ベッテン</t>
    </rPh>
    <rPh sb="42" eb="44">
      <t>イリョウ</t>
    </rPh>
    <rPh sb="44" eb="46">
      <t>キキ</t>
    </rPh>
    <rPh sb="50" eb="52">
      <t>サンシュツ</t>
    </rPh>
    <phoneticPr fontId="8"/>
  </si>
  <si>
    <t>別添3 体外診断用医薬品の臨床性能試験に係る経費算出基準</t>
    <rPh sb="4" eb="6">
      <t>タイガイ</t>
    </rPh>
    <rPh sb="6" eb="9">
      <t>シンダンヨウ</t>
    </rPh>
    <rPh sb="9" eb="12">
      <t>イヤクヒン</t>
    </rPh>
    <rPh sb="15" eb="17">
      <t>セイノウ</t>
    </rPh>
    <phoneticPr fontId="8"/>
  </si>
  <si>
    <t>別添4 製造販売後の調査に係る経費算出基準
（使用成績調査・特定使用成績調査）</t>
    <rPh sb="4" eb="6">
      <t>セイゾウ</t>
    </rPh>
    <rPh sb="6" eb="9">
      <t>ハンバイゴ</t>
    </rPh>
    <rPh sb="10" eb="12">
      <t>チョウサ</t>
    </rPh>
    <rPh sb="23" eb="25">
      <t>シヨウ</t>
    </rPh>
    <rPh sb="25" eb="27">
      <t>セイセキ</t>
    </rPh>
    <rPh sb="27" eb="29">
      <t>チョウサ</t>
    </rPh>
    <rPh sb="30" eb="32">
      <t>トクテイ</t>
    </rPh>
    <rPh sb="32" eb="34">
      <t>シヨウ</t>
    </rPh>
    <rPh sb="34" eb="36">
      <t>セイセキ</t>
    </rPh>
    <rPh sb="36" eb="38">
      <t>チョウサ</t>
    </rPh>
    <phoneticPr fontId="8"/>
  </si>
  <si>
    <t xml:space="preserve"> 別添5 製造販売後の調査に係る経費算出基準
（副作用・感染症報告経費）</t>
    <rPh sb="5" eb="7">
      <t>セイゾウ</t>
    </rPh>
    <rPh sb="7" eb="10">
      <t>ハンバイゴ</t>
    </rPh>
    <rPh sb="11" eb="13">
      <t>チョウサ</t>
    </rPh>
    <rPh sb="24" eb="27">
      <t>フクサヨウ</t>
    </rPh>
    <rPh sb="28" eb="31">
      <t>カンセンショウ</t>
    </rPh>
    <rPh sb="31" eb="33">
      <t>ホウコク</t>
    </rPh>
    <rPh sb="33" eb="35">
      <t>ケイヒ</t>
    </rPh>
    <phoneticPr fontId="8"/>
  </si>
  <si>
    <t>別添6 その他の受託研究に係る経費算出基準</t>
    <rPh sb="6" eb="7">
      <t>タ</t>
    </rPh>
    <rPh sb="8" eb="10">
      <t>ジュタク</t>
    </rPh>
    <rPh sb="10" eb="12">
      <t>ケンキュウ</t>
    </rPh>
    <phoneticPr fontId="8"/>
  </si>
  <si>
    <t>拡大治験</t>
    <rPh sb="0" eb="2">
      <t>カクダイ</t>
    </rPh>
    <rPh sb="2" eb="4">
      <t>チケン</t>
    </rPh>
    <phoneticPr fontId="8"/>
  </si>
  <si>
    <t>CRC</t>
    <phoneticPr fontId="8"/>
  </si>
  <si>
    <t>K、Mの期間が契約期間と異なる場合は、治験薬の保存・管理期間の根拠（搬入～搬出まで）を記載し、印刷範囲に含めて表示させてください。
記載例：治験薬搬入：201●年●月、症例登録期間終了：201●年●月、治験薬投与予定期間●ヶ月より、治験薬搬出を201●年●月と想定し、●ヶ月とした。</t>
    <rPh sb="4" eb="6">
      <t>キカン</t>
    </rPh>
    <rPh sb="7" eb="9">
      <t>ケイヤク</t>
    </rPh>
    <rPh sb="9" eb="11">
      <t>キカン</t>
    </rPh>
    <rPh sb="12" eb="13">
      <t>コト</t>
    </rPh>
    <rPh sb="15" eb="17">
      <t>バアイ</t>
    </rPh>
    <rPh sb="19" eb="22">
      <t>チケンヤク</t>
    </rPh>
    <rPh sb="23" eb="25">
      <t>ホゾン</t>
    </rPh>
    <rPh sb="26" eb="28">
      <t>カンリ</t>
    </rPh>
    <rPh sb="28" eb="30">
      <t>キカン</t>
    </rPh>
    <rPh sb="31" eb="33">
      <t>コンキョ</t>
    </rPh>
    <rPh sb="34" eb="36">
      <t>ハンニュウ</t>
    </rPh>
    <rPh sb="37" eb="39">
      <t>ハンシュツ</t>
    </rPh>
    <rPh sb="43" eb="45">
      <t>キサイ</t>
    </rPh>
    <rPh sb="47" eb="49">
      <t>インサツ</t>
    </rPh>
    <rPh sb="49" eb="51">
      <t>ハンイ</t>
    </rPh>
    <rPh sb="52" eb="53">
      <t>フク</t>
    </rPh>
    <rPh sb="55" eb="57">
      <t>ヒョウジ</t>
    </rPh>
    <rPh sb="66" eb="69">
      <t>キサイレイ</t>
    </rPh>
    <rPh sb="70" eb="73">
      <t>チケンヤク</t>
    </rPh>
    <rPh sb="73" eb="75">
      <t>ハンニュウ</t>
    </rPh>
    <rPh sb="80" eb="81">
      <t>ネン</t>
    </rPh>
    <rPh sb="82" eb="83">
      <t>ガツ</t>
    </rPh>
    <rPh sb="84" eb="86">
      <t>ショウレイ</t>
    </rPh>
    <rPh sb="86" eb="88">
      <t>トウロク</t>
    </rPh>
    <rPh sb="88" eb="90">
      <t>キカン</t>
    </rPh>
    <rPh sb="90" eb="92">
      <t>シュウリョウ</t>
    </rPh>
    <rPh sb="97" eb="98">
      <t>ネン</t>
    </rPh>
    <rPh sb="99" eb="100">
      <t>ガツ</t>
    </rPh>
    <rPh sb="101" eb="104">
      <t>チケンヤク</t>
    </rPh>
    <rPh sb="104" eb="106">
      <t>トウヨ</t>
    </rPh>
    <rPh sb="106" eb="108">
      <t>ヨテイ</t>
    </rPh>
    <rPh sb="108" eb="110">
      <t>キカン</t>
    </rPh>
    <rPh sb="112" eb="113">
      <t>ゲツ</t>
    </rPh>
    <rPh sb="116" eb="119">
      <t>チケンヤク</t>
    </rPh>
    <rPh sb="119" eb="121">
      <t>ハンシュツ</t>
    </rPh>
    <rPh sb="126" eb="127">
      <t>ネン</t>
    </rPh>
    <rPh sb="128" eb="129">
      <t>ガツ</t>
    </rPh>
    <rPh sb="130" eb="132">
      <t>ソウテイ</t>
    </rPh>
    <rPh sb="136" eb="137">
      <t>ゲツ</t>
    </rPh>
    <phoneticPr fontId="8"/>
  </si>
  <si>
    <t>治験事務室使用欄</t>
    <rPh sb="0" eb="2">
      <t>チケン</t>
    </rPh>
    <rPh sb="2" eb="5">
      <t>ジムシツ</t>
    </rPh>
    <rPh sb="5" eb="7">
      <t>シヨウ</t>
    </rPh>
    <rPh sb="7" eb="8">
      <t>ラン</t>
    </rPh>
    <phoneticPr fontId="8"/>
  </si>
  <si>
    <t>契約担当者　　国立研究開発法人国立がん研究センター東病院</t>
    <rPh sb="0" eb="2">
      <t>ケイヤク</t>
    </rPh>
    <rPh sb="2" eb="5">
      <t>タントウシャ</t>
    </rPh>
    <rPh sb="15" eb="17">
      <t>コクリツ</t>
    </rPh>
    <rPh sb="19" eb="21">
      <t>ケンキュウ</t>
    </rPh>
    <rPh sb="25" eb="26">
      <t>ヒガシ</t>
    </rPh>
    <rPh sb="26" eb="28">
      <t>ビョウイン</t>
    </rPh>
    <phoneticPr fontId="8"/>
  </si>
  <si>
    <t>　　院長　　　大津　敦</t>
    <rPh sb="7" eb="9">
      <t>オオツ</t>
    </rPh>
    <rPh sb="10" eb="11">
      <t>アツシ</t>
    </rPh>
    <phoneticPr fontId="8"/>
  </si>
  <si>
    <t>頭頸部内科</t>
  </si>
  <si>
    <t>肝胆膵外科</t>
  </si>
  <si>
    <t>肝胆膵内科</t>
  </si>
  <si>
    <t>呼吸器外科</t>
  </si>
  <si>
    <t>呼吸器内科</t>
  </si>
  <si>
    <t>消化管内科</t>
  </si>
  <si>
    <t>消化管内視鏡科</t>
  </si>
  <si>
    <t>先端医療科</t>
  </si>
  <si>
    <t>池田　公史</t>
    <rPh sb="0" eb="5">
      <t>イケダ　マサフミ</t>
    </rPh>
    <phoneticPr fontId="8"/>
  </si>
  <si>
    <t>池松　弘朗</t>
    <rPh sb="0" eb="5">
      <t>イケマツ　ヒロアキ</t>
    </rPh>
    <phoneticPr fontId="8"/>
  </si>
  <si>
    <t>宇田川　響</t>
    <rPh sb="0" eb="5">
      <t>ウダガワ　ヒビキ</t>
    </rPh>
    <phoneticPr fontId="8"/>
  </si>
  <si>
    <t>梅村　茂樹</t>
    <rPh sb="0" eb="5">
      <t>ウメムラ　シゲキ</t>
    </rPh>
    <phoneticPr fontId="8"/>
  </si>
  <si>
    <t>大野　泉</t>
    <rPh sb="0" eb="4">
      <t>オオノ　イズミ</t>
    </rPh>
    <phoneticPr fontId="8"/>
  </si>
  <si>
    <t>岡野　晋</t>
    <rPh sb="0" eb="4">
      <t>オカノ　ススム</t>
    </rPh>
    <phoneticPr fontId="8"/>
  </si>
  <si>
    <t>岡本　渉</t>
    <rPh sb="0" eb="4">
      <t>オカモト　ワタル</t>
    </rPh>
    <phoneticPr fontId="8"/>
  </si>
  <si>
    <t>先端医療開発センター トランスレーショナルリサーチ分野</t>
  </si>
  <si>
    <t>桐田　圭輔</t>
    <rPh sb="0" eb="5">
      <t>キリタ　ケイスケ</t>
    </rPh>
    <phoneticPr fontId="8"/>
  </si>
  <si>
    <t>久保木　恭利</t>
    <rPh sb="0" eb="6">
      <t>クボキ　ヤストシ</t>
    </rPh>
    <phoneticPr fontId="8"/>
  </si>
  <si>
    <t>古川　孝広</t>
    <rPh sb="0" eb="5">
      <t>コガワ　タカヒロ</t>
    </rPh>
    <phoneticPr fontId="8"/>
  </si>
  <si>
    <t>小島　隆嗣</t>
    <rPh sb="0" eb="5">
      <t>コジマ　タカシ</t>
    </rPh>
    <phoneticPr fontId="8"/>
  </si>
  <si>
    <t>後藤　功一</t>
    <rPh sb="0" eb="5">
      <t>ゴトウ　コウイチ</t>
    </rPh>
    <phoneticPr fontId="8"/>
  </si>
  <si>
    <t>後藤田　直人</t>
    <rPh sb="0" eb="6">
      <t>ゴトウダ　ナオト</t>
    </rPh>
    <phoneticPr fontId="8"/>
  </si>
  <si>
    <t>小西　大</t>
    <rPh sb="0" eb="4">
      <t>コニシ　マサル</t>
    </rPh>
    <phoneticPr fontId="8"/>
  </si>
  <si>
    <t>設楽　紘平</t>
    <rPh sb="0" eb="5">
      <t>シタラ　コウヘイ</t>
    </rPh>
    <phoneticPr fontId="8"/>
  </si>
  <si>
    <t>高橋　秀明</t>
    <rPh sb="0" eb="5">
      <t>タカハシ　ヒデアキ</t>
    </rPh>
    <phoneticPr fontId="8"/>
  </si>
  <si>
    <t>田原　信</t>
    <rPh sb="0" eb="4">
      <t>タハラ　マコト</t>
    </rPh>
    <phoneticPr fontId="8"/>
  </si>
  <si>
    <t>坪井　正博</t>
    <rPh sb="0" eb="5">
      <t>ツボイ　マサヒロ</t>
    </rPh>
    <phoneticPr fontId="8"/>
  </si>
  <si>
    <t>土井　俊彦</t>
    <rPh sb="0" eb="5">
      <t>ドイ　トシヒコ</t>
    </rPh>
    <phoneticPr fontId="8"/>
  </si>
  <si>
    <t>内藤　陽一</t>
    <rPh sb="0" eb="5">
      <t>ナイトウ　ヨウイチ</t>
    </rPh>
    <phoneticPr fontId="8"/>
  </si>
  <si>
    <t>仁保　誠治</t>
    <rPh sb="0" eb="5">
      <t>ニホ　セイジ</t>
    </rPh>
    <phoneticPr fontId="8"/>
  </si>
  <si>
    <t>橋本　裕輔</t>
    <rPh sb="0" eb="5">
      <t>ハシモト　ユウスケ</t>
    </rPh>
    <phoneticPr fontId="8"/>
  </si>
  <si>
    <t>原野　謙一</t>
    <rPh sb="0" eb="5">
      <t>ハラノ　ケンイチ</t>
    </rPh>
    <phoneticPr fontId="8"/>
  </si>
  <si>
    <t>坂東　英明</t>
    <rPh sb="0" eb="5">
      <t>バンドウ　ヒデアキ</t>
    </rPh>
    <phoneticPr fontId="8"/>
  </si>
  <si>
    <t>布施　望</t>
    <rPh sb="0" eb="4">
      <t>フセ　ノゾム</t>
    </rPh>
    <phoneticPr fontId="8"/>
  </si>
  <si>
    <t>松原　伸晃</t>
    <rPh sb="0" eb="5">
      <t>マツバラ　ノブアキ</t>
    </rPh>
    <phoneticPr fontId="8"/>
  </si>
  <si>
    <t>化学療法科</t>
  </si>
  <si>
    <t>松本　慎吾</t>
    <rPh sb="0" eb="5">
      <t>マツモト　シンゴ</t>
    </rPh>
    <phoneticPr fontId="8"/>
  </si>
  <si>
    <t>光永　修一</t>
    <rPh sb="0" eb="5">
      <t>ミツナガ　シュウイチ</t>
    </rPh>
    <phoneticPr fontId="8"/>
  </si>
  <si>
    <t>向井　博文</t>
    <rPh sb="0" eb="5">
      <t>ムカイ　ヒロフミ</t>
    </rPh>
    <phoneticPr fontId="8"/>
  </si>
  <si>
    <t>栁下　淳</t>
    <rPh sb="0" eb="4">
      <t>ヤギシタ　アツシ</t>
    </rPh>
    <phoneticPr fontId="8"/>
  </si>
  <si>
    <t>TR分野</t>
  </si>
  <si>
    <t>矢野　友規</t>
    <rPh sb="0" eb="5">
      <t>ヤノ　トモノリ</t>
    </rPh>
    <phoneticPr fontId="8"/>
  </si>
  <si>
    <t>葉　清隆</t>
    <rPh sb="0" eb="4">
      <t>ヨウ　キヨタカ</t>
    </rPh>
    <phoneticPr fontId="8"/>
  </si>
  <si>
    <t>吉野　孝之</t>
    <rPh sb="0" eb="5">
      <t>ヨシノ　タカユキ</t>
    </rPh>
    <phoneticPr fontId="8"/>
  </si>
  <si>
    <t>東病院</t>
    <rPh sb="0" eb="3">
      <t>ヒガシビョウイン</t>
    </rPh>
    <phoneticPr fontId="8"/>
  </si>
  <si>
    <t>先端医療開発センター</t>
    <rPh sb="0" eb="2">
      <t>センタン</t>
    </rPh>
    <rPh sb="2" eb="4">
      <t>イリョウ</t>
    </rPh>
    <rPh sb="4" eb="6">
      <t>カイハツ</t>
    </rPh>
    <phoneticPr fontId="8"/>
  </si>
  <si>
    <t>（選択肢）　Ⅳ相, 拡大治験, Ⅲ相, Ⅱ相, Ⅰ相, Ⅰ相（FIH）</t>
    <rPh sb="7" eb="8">
      <t>ソウ</t>
    </rPh>
    <rPh sb="10" eb="12">
      <t>カクダイ</t>
    </rPh>
    <rPh sb="12" eb="14">
      <t>チケン</t>
    </rPh>
    <rPh sb="17" eb="18">
      <t>ソウ</t>
    </rPh>
    <rPh sb="21" eb="22">
      <t>ソウ</t>
    </rPh>
    <rPh sb="25" eb="26">
      <t>ソウ</t>
    </rPh>
    <rPh sb="29" eb="30">
      <t>ソウ</t>
    </rPh>
    <phoneticPr fontId="8"/>
  </si>
  <si>
    <t>同意取得後、治験薬投与に至らなかった症例
個々の治験の想定する脱落率等に鑑み、別途相談を行う。</t>
    <rPh sb="0" eb="2">
      <t>ドウイ</t>
    </rPh>
    <rPh sb="2" eb="5">
      <t>シュトクゴ</t>
    </rPh>
    <rPh sb="6" eb="9">
      <t>チケンヤク</t>
    </rPh>
    <rPh sb="9" eb="11">
      <t>トウヨ</t>
    </rPh>
    <rPh sb="12" eb="13">
      <t>イタ</t>
    </rPh>
    <rPh sb="18" eb="20">
      <t>ショウレイ</t>
    </rPh>
    <phoneticPr fontId="11"/>
  </si>
  <si>
    <t>初回契約締結時：50万円（拡大治験を除く）</t>
    <phoneticPr fontId="8"/>
  </si>
  <si>
    <t>当該治験に関連する治験関連システムの維持・管理等に要する経費</t>
    <rPh sb="0" eb="2">
      <t>トウガイ</t>
    </rPh>
    <rPh sb="2" eb="4">
      <t>チケン</t>
    </rPh>
    <rPh sb="5" eb="7">
      <t>カンレン</t>
    </rPh>
    <rPh sb="9" eb="11">
      <t>チケン</t>
    </rPh>
    <rPh sb="11" eb="13">
      <t>カンレン</t>
    </rPh>
    <rPh sb="18" eb="20">
      <t>イジ</t>
    </rPh>
    <rPh sb="21" eb="23">
      <t>カンリ</t>
    </rPh>
    <rPh sb="23" eb="24">
      <t>トウ</t>
    </rPh>
    <rPh sb="25" eb="26">
      <t>ヨウ</t>
    </rPh>
    <rPh sb="28" eb="30">
      <t>ケイヒ</t>
    </rPh>
    <phoneticPr fontId="11"/>
  </si>
  <si>
    <t>算出基準：
臨床試験研究経費ポイント算出表（別紙1）（要素A～S）のポイント×4,000円</t>
    <phoneticPr fontId="8"/>
  </si>
  <si>
    <t>算出基準：
臨床試験研究経費ポイント算出表（別紙1）（要素I、K～Q）のポイント×6,000円</t>
    <phoneticPr fontId="8"/>
  </si>
  <si>
    <t>算出基準：
臨床試験研究経費ポイント算出表（別紙1）（要素O）のポイント×6,000円</t>
    <phoneticPr fontId="8"/>
  </si>
  <si>
    <t xml:space="preserve">＜算出方法＞
別添の経費算出基準に則り算出する。
＜請求方法＞
原則として、別添の経費算出基準に則り、契約締結時に請求する。使用成績調査・特定使用成績調査については、調査票の受領伝票に基づき請求する。
</t>
    <rPh sb="33" eb="35">
      <t>ゲンソク</t>
    </rPh>
    <rPh sb="39" eb="41">
      <t>ベッテン</t>
    </rPh>
    <rPh sb="42" eb="44">
      <t>ケイヒ</t>
    </rPh>
    <rPh sb="44" eb="46">
      <t>サンシュツ</t>
    </rPh>
    <rPh sb="46" eb="48">
      <t>キジュン</t>
    </rPh>
    <rPh sb="49" eb="50">
      <t>ノット</t>
    </rPh>
    <rPh sb="52" eb="54">
      <t>ケイヤク</t>
    </rPh>
    <rPh sb="54" eb="56">
      <t>テイケツ</t>
    </rPh>
    <rPh sb="56" eb="57">
      <t>ジ</t>
    </rPh>
    <rPh sb="58" eb="60">
      <t>セイキュウ</t>
    </rPh>
    <rPh sb="84" eb="87">
      <t>チョウサヒョウ</t>
    </rPh>
    <rPh sb="88" eb="90">
      <t>ジュリョウ</t>
    </rPh>
    <rPh sb="90" eb="92">
      <t>デンピョウ</t>
    </rPh>
    <rPh sb="93" eb="94">
      <t>モト</t>
    </rPh>
    <rPh sb="96" eb="98">
      <t>セイキュウ</t>
    </rPh>
    <phoneticPr fontId="8"/>
  </si>
  <si>
    <t>契約期間延長に伴う治験薬管理経費追加を要する症例数</t>
    <rPh sb="0" eb="2">
      <t>ケイヤク</t>
    </rPh>
    <rPh sb="2" eb="4">
      <t>キカン</t>
    </rPh>
    <rPh sb="4" eb="6">
      <t>エンチョウ</t>
    </rPh>
    <rPh sb="7" eb="8">
      <t>トモナ</t>
    </rPh>
    <rPh sb="9" eb="12">
      <t>チケンヤク</t>
    </rPh>
    <rPh sb="12" eb="14">
      <t>カンリ</t>
    </rPh>
    <rPh sb="14" eb="16">
      <t>ケイヒ</t>
    </rPh>
    <rPh sb="16" eb="18">
      <t>ツイカ</t>
    </rPh>
    <rPh sb="19" eb="20">
      <t>ヨウ</t>
    </rPh>
    <rPh sb="22" eb="25">
      <t>ショウレイスウ</t>
    </rPh>
    <phoneticPr fontId="8"/>
  </si>
  <si>
    <t>半角数値のみ入力。</t>
    <rPh sb="0" eb="2">
      <t>ハンカク</t>
    </rPh>
    <rPh sb="2" eb="4">
      <t>スウチ</t>
    </rPh>
    <rPh sb="6" eb="8">
      <t>ニュウリョク</t>
    </rPh>
    <phoneticPr fontId="8"/>
  </si>
  <si>
    <t>想定される平均投与予定期間から設定。治験薬の投与終了が被験者の原病増悪時までとされている試験においては、国内外で過去に実施された同様の対象患者、デザインの試験等における治験薬投与期間の中央値等を考慮して区分することも可能。その場合は、治験依頼者と治験責任医師で協議・決定してください。</t>
    <rPh sb="133" eb="135">
      <t>ケッテイ</t>
    </rPh>
    <phoneticPr fontId="8"/>
  </si>
  <si>
    <t>Ⅰ相、Ⅱ相の場合は入力しないでください。
Ⅲ相以降の場合、「相の種類」「治験薬投与予定期間（週）」を入力すると自動的に表示されます。</t>
    <rPh sb="1" eb="2">
      <t>ソウ</t>
    </rPh>
    <rPh sb="4" eb="5">
      <t>ソウ</t>
    </rPh>
    <rPh sb="6" eb="8">
      <t>バアイ</t>
    </rPh>
    <rPh sb="9" eb="11">
      <t>ニュウリョク</t>
    </rPh>
    <rPh sb="22" eb="23">
      <t>ソウ</t>
    </rPh>
    <rPh sb="23" eb="25">
      <t>イコウ</t>
    </rPh>
    <rPh sb="26" eb="28">
      <t>バアイ</t>
    </rPh>
    <rPh sb="30" eb="31">
      <t>ソウ</t>
    </rPh>
    <rPh sb="32" eb="34">
      <t>シュルイ</t>
    </rPh>
    <rPh sb="36" eb="39">
      <t>チケンヤク</t>
    </rPh>
    <rPh sb="39" eb="41">
      <t>トウヨ</t>
    </rPh>
    <rPh sb="41" eb="43">
      <t>ヨテイ</t>
    </rPh>
    <rPh sb="43" eb="45">
      <t>キカン</t>
    </rPh>
    <rPh sb="46" eb="47">
      <t>シュウ</t>
    </rPh>
    <rPh sb="50" eb="52">
      <t>ニュウリョク</t>
    </rPh>
    <rPh sb="55" eb="58">
      <t>ジドウテキ</t>
    </rPh>
    <rPh sb="59" eb="61">
      <t>ヒョウジ</t>
    </rPh>
    <phoneticPr fontId="8"/>
  </si>
  <si>
    <r>
      <t>整理番号</t>
    </r>
    <r>
      <rPr>
        <sz val="9"/>
        <rFont val="HG丸ｺﾞｼｯｸM-PRO"/>
        <family val="3"/>
        <charset val="128"/>
      </rPr>
      <t>（契約締結後は必須）</t>
    </r>
    <rPh sb="0" eb="2">
      <t>セイリ</t>
    </rPh>
    <rPh sb="2" eb="4">
      <t>バンゴウ</t>
    </rPh>
    <rPh sb="5" eb="7">
      <t>ケイヤク</t>
    </rPh>
    <rPh sb="7" eb="9">
      <t>テイケツ</t>
    </rPh>
    <rPh sb="9" eb="10">
      <t>ゴ</t>
    </rPh>
    <rPh sb="11" eb="13">
      <t>ヒッス</t>
    </rPh>
    <phoneticPr fontId="8"/>
  </si>
  <si>
    <r>
      <t>治験依頼者様へ：</t>
    </r>
    <r>
      <rPr>
        <sz val="11"/>
        <color theme="9"/>
        <rFont val="HG丸ｺﾞｼｯｸM-PRO"/>
        <family val="3"/>
        <charset val="128"/>
      </rPr>
      <t>橙色</t>
    </r>
    <r>
      <rPr>
        <sz val="11"/>
        <color theme="1"/>
        <rFont val="HG丸ｺﾞｼｯｸM-PRO"/>
        <family val="3"/>
        <charset val="128"/>
      </rPr>
      <t>の</t>
    </r>
    <r>
      <rPr>
        <sz val="11"/>
        <rFont val="HG丸ｺﾞｼｯｸM-PRO"/>
        <family val="3"/>
        <charset val="128"/>
      </rPr>
      <t>セルを入力し、</t>
    </r>
    <r>
      <rPr>
        <sz val="11"/>
        <color rgb="FF00B050"/>
        <rFont val="HG丸ｺﾞｼｯｸM-PRO"/>
        <family val="3"/>
        <charset val="128"/>
      </rPr>
      <t>☆印（緑色）</t>
    </r>
    <r>
      <rPr>
        <sz val="11"/>
        <color theme="1"/>
        <rFont val="HG丸ｺﾞｼｯｸM-PRO"/>
        <family val="3"/>
        <charset val="128"/>
      </rPr>
      <t>のセル</t>
    </r>
    <r>
      <rPr>
        <sz val="11"/>
        <rFont val="HG丸ｺﾞｼｯｸM-PRO"/>
        <family val="3"/>
        <charset val="128"/>
      </rPr>
      <t>はリストから選択してください。</t>
    </r>
    <rPh sb="5" eb="6">
      <t>サマ</t>
    </rPh>
    <rPh sb="21" eb="22">
      <t>ミドリ</t>
    </rPh>
    <rPh sb="22" eb="23">
      <t>イロ</t>
    </rPh>
    <phoneticPr fontId="8"/>
  </si>
  <si>
    <t>姓と名の間は全角1文字スペースを空けてください。</t>
    <rPh sb="0" eb="1">
      <t>セイ</t>
    </rPh>
    <rPh sb="2" eb="3">
      <t>ナ</t>
    </rPh>
    <rPh sb="4" eb="5">
      <t>アイダ</t>
    </rPh>
    <rPh sb="6" eb="8">
      <t>ゼンカク</t>
    </rPh>
    <rPh sb="9" eb="11">
      <t>モジ</t>
    </rPh>
    <rPh sb="16" eb="17">
      <t>ア</t>
    </rPh>
    <phoneticPr fontId="8"/>
  </si>
  <si>
    <t>８　人件費</t>
    <rPh sb="2" eb="5">
      <t>ジンケンヒ</t>
    </rPh>
    <phoneticPr fontId="8"/>
  </si>
  <si>
    <r>
      <rPr>
        <sz val="10"/>
        <color theme="1"/>
        <rFont val="ＭＳ Ｐゴシック"/>
        <family val="3"/>
        <charset val="128"/>
      </rPr>
      <t>４</t>
    </r>
    <r>
      <rPr>
        <sz val="9"/>
        <color theme="1"/>
        <rFont val="ＭＳ Ｐゴシック"/>
        <family val="3"/>
        <charset val="128"/>
      </rPr>
      <t xml:space="preserve"> </t>
    </r>
    <r>
      <rPr>
        <sz val="8"/>
        <color theme="1"/>
        <rFont val="ＭＳ Ｐゴシック"/>
        <family val="3"/>
        <charset val="128"/>
      </rPr>
      <t>治験関連システム維持・管理費</t>
    </r>
    <phoneticPr fontId="8"/>
  </si>
  <si>
    <t>受 託 研 究 費 積 算 書</t>
    <rPh sb="0" eb="1">
      <t>ウケ</t>
    </rPh>
    <rPh sb="2" eb="3">
      <t>タク</t>
    </rPh>
    <rPh sb="4" eb="5">
      <t>ケン</t>
    </rPh>
    <rPh sb="6" eb="7">
      <t>キワム</t>
    </rPh>
    <rPh sb="8" eb="9">
      <t>ヒ</t>
    </rPh>
    <rPh sb="10" eb="11">
      <t>セキ</t>
    </rPh>
    <rPh sb="12" eb="13">
      <t>サン</t>
    </rPh>
    <rPh sb="14" eb="15">
      <t>ショ</t>
    </rPh>
    <phoneticPr fontId="8"/>
  </si>
  <si>
    <t>（1～8）の10％</t>
    <phoneticPr fontId="8"/>
  </si>
  <si>
    <t>（1～9）の30％</t>
    <phoneticPr fontId="8"/>
  </si>
  <si>
    <t>（1～10の合計）</t>
    <rPh sb="6" eb="8">
      <t>ゴウケイ</t>
    </rPh>
    <phoneticPr fontId="8"/>
  </si>
  <si>
    <t>２　人件費</t>
    <phoneticPr fontId="8"/>
  </si>
  <si>
    <t>算出基準：
臨床試験研究経費ポイント算出表（別紙1）（要素A～S）のポイント×6,000円</t>
    <phoneticPr fontId="8"/>
  </si>
  <si>
    <t>算出額：臨床試験研究経費　＝　合計ポイント数　×　6,000円</t>
    <rPh sb="0" eb="2">
      <t>サンシュツ</t>
    </rPh>
    <rPh sb="2" eb="3">
      <t>ガク</t>
    </rPh>
    <phoneticPr fontId="8"/>
  </si>
  <si>
    <t>臨床性能試験等
研究経費</t>
    <rPh sb="2" eb="4">
      <t>セイノウ</t>
    </rPh>
    <rPh sb="6" eb="7">
      <t>トウ</t>
    </rPh>
    <phoneticPr fontId="8"/>
  </si>
  <si>
    <t>括弧内に治験薬名を記載。
白箱提供薬剤が複数の場合は、行を挿入して薬剤ごとに設定。</t>
    <rPh sb="0" eb="2">
      <t>カッコ</t>
    </rPh>
    <rPh sb="2" eb="3">
      <t>ナイ</t>
    </rPh>
    <rPh sb="4" eb="7">
      <t>チケンヤク</t>
    </rPh>
    <rPh sb="7" eb="8">
      <t>メイ</t>
    </rPh>
    <rPh sb="9" eb="11">
      <t>キサイ</t>
    </rPh>
    <rPh sb="13" eb="14">
      <t>シロ</t>
    </rPh>
    <rPh sb="14" eb="15">
      <t>バコ</t>
    </rPh>
    <rPh sb="15" eb="17">
      <t>テイキョウ</t>
    </rPh>
    <rPh sb="17" eb="19">
      <t>ヤクザイ</t>
    </rPh>
    <rPh sb="20" eb="22">
      <t>フクスウ</t>
    </rPh>
    <rPh sb="23" eb="25">
      <t>バアイ</t>
    </rPh>
    <rPh sb="27" eb="28">
      <t>ギョウ</t>
    </rPh>
    <rPh sb="29" eb="31">
      <t>ソウニュウ</t>
    </rPh>
    <rPh sb="33" eb="35">
      <t>ヤクザイ</t>
    </rPh>
    <rPh sb="38" eb="40">
      <t>セッテイ</t>
    </rPh>
    <phoneticPr fontId="8"/>
  </si>
  <si>
    <t>Ⅱ相・Ⅲ相・
拡大治験・Ⅳ相</t>
    <rPh sb="1" eb="2">
      <t>ソウ</t>
    </rPh>
    <rPh sb="4" eb="5">
      <t>ソウ</t>
    </rPh>
    <rPh sb="7" eb="9">
      <t>カクダイ</t>
    </rPh>
    <rPh sb="9" eb="11">
      <t>チケン</t>
    </rPh>
    <rPh sb="13" eb="14">
      <t>ソウ</t>
    </rPh>
    <phoneticPr fontId="8"/>
  </si>
  <si>
    <t>★G列（症例）、H列（脱落）、28行目（症例の範囲）をすべて埋めてください。（0回の場合は0と入力）</t>
    <rPh sb="2" eb="3">
      <t>レツ</t>
    </rPh>
    <rPh sb="4" eb="6">
      <t>ショウレイ</t>
    </rPh>
    <rPh sb="9" eb="10">
      <t>レツ</t>
    </rPh>
    <rPh sb="11" eb="13">
      <t>ダツラク</t>
    </rPh>
    <rPh sb="17" eb="19">
      <t>ギョウメ</t>
    </rPh>
    <rPh sb="20" eb="22">
      <t>ショウレイ</t>
    </rPh>
    <rPh sb="23" eb="25">
      <t>ハンイ</t>
    </rPh>
    <rPh sb="30" eb="31">
      <t>ウ</t>
    </rPh>
    <rPh sb="40" eb="41">
      <t>カイ</t>
    </rPh>
    <rPh sb="42" eb="44">
      <t>バアイ</t>
    </rPh>
    <rPh sb="47" eb="49">
      <t>ニュウリョク</t>
    </rPh>
    <phoneticPr fontId="8"/>
  </si>
  <si>
    <t>任意の検査がある場合に回数として計上するか否かは、実施する可能性が高いかどうかや、治験責任医師と協議する等の上で決定してください。結果的に計上しない場合、計上しない理由をコメント欄に記載してください。</t>
    <rPh sb="0" eb="2">
      <t>ニンイ</t>
    </rPh>
    <rPh sb="3" eb="5">
      <t>ケンサ</t>
    </rPh>
    <rPh sb="8" eb="10">
      <t>バアイ</t>
    </rPh>
    <rPh sb="11" eb="13">
      <t>カイスウ</t>
    </rPh>
    <rPh sb="16" eb="18">
      <t>ケイジョウ</t>
    </rPh>
    <rPh sb="21" eb="22">
      <t>イナ</t>
    </rPh>
    <rPh sb="25" eb="27">
      <t>ジッシ</t>
    </rPh>
    <rPh sb="29" eb="32">
      <t>カノウセイ</t>
    </rPh>
    <rPh sb="33" eb="34">
      <t>タカ</t>
    </rPh>
    <rPh sb="41" eb="43">
      <t>チケン</t>
    </rPh>
    <rPh sb="43" eb="45">
      <t>セキニン</t>
    </rPh>
    <rPh sb="45" eb="47">
      <t>イシ</t>
    </rPh>
    <rPh sb="48" eb="50">
      <t>キョウギ</t>
    </rPh>
    <rPh sb="52" eb="53">
      <t>ナド</t>
    </rPh>
    <rPh sb="54" eb="55">
      <t>ウエ</t>
    </rPh>
    <rPh sb="56" eb="58">
      <t>ケッテイ</t>
    </rPh>
    <rPh sb="65" eb="68">
      <t>ケッカテキ</t>
    </rPh>
    <rPh sb="69" eb="71">
      <t>ケイジョウ</t>
    </rPh>
    <rPh sb="74" eb="76">
      <t>バアイ</t>
    </rPh>
    <rPh sb="77" eb="79">
      <t>ケイジョウ</t>
    </rPh>
    <rPh sb="82" eb="84">
      <t>リユウ</t>
    </rPh>
    <rPh sb="89" eb="90">
      <t>ラン</t>
    </rPh>
    <rPh sb="91" eb="93">
      <t>キサイ</t>
    </rPh>
    <phoneticPr fontId="8"/>
  </si>
  <si>
    <t>（選択肢）　院内　or ＳＭＯ（３者契約）</t>
    <rPh sb="1" eb="4">
      <t>センタクシ</t>
    </rPh>
    <rPh sb="6" eb="8">
      <t>インナイ</t>
    </rPh>
    <rPh sb="17" eb="18">
      <t>シャ</t>
    </rPh>
    <rPh sb="18" eb="20">
      <t>ケイヤク</t>
    </rPh>
    <phoneticPr fontId="8"/>
  </si>
  <si>
    <t>追跡調査費：</t>
    <rPh sb="0" eb="2">
      <t>ツイセキ</t>
    </rPh>
    <rPh sb="2" eb="4">
      <t>チョウサ</t>
    </rPh>
    <rPh sb="4" eb="5">
      <t>ヒ</t>
    </rPh>
    <phoneticPr fontId="8"/>
  </si>
  <si>
    <t>契約締結以降、必要時にポイント数を入力してください。例：ILD発生時の画像複写費用など。</t>
    <rPh sb="0" eb="2">
      <t>ケイヤク</t>
    </rPh>
    <rPh sb="2" eb="4">
      <t>テイケツ</t>
    </rPh>
    <rPh sb="4" eb="6">
      <t>イコウ</t>
    </rPh>
    <rPh sb="7" eb="10">
      <t>ヒツヨウジ</t>
    </rPh>
    <rPh sb="15" eb="16">
      <t>スウ</t>
    </rPh>
    <rPh sb="17" eb="19">
      <t>ニュウリョク</t>
    </rPh>
    <phoneticPr fontId="8"/>
  </si>
  <si>
    <t>★エクセルの計算式は変更しないでください。</t>
    <rPh sb="6" eb="9">
      <t>ケイサンシキ</t>
    </rPh>
    <rPh sb="10" eb="12">
      <t>ヘンコウ</t>
    </rPh>
    <phoneticPr fontId="8"/>
  </si>
  <si>
    <t>K、Mの期間の根拠：</t>
    <rPh sb="4" eb="6">
      <t>キカン</t>
    </rPh>
    <rPh sb="7" eb="9">
      <t>コンキョ</t>
    </rPh>
    <phoneticPr fontId="8"/>
  </si>
  <si>
    <t>○○を埋めてください。
「追跡」の費用と区別するため、「症例」に含めた範囲（期間の終わり）を、治験実施計画書の記載に基づき埋めてください。例：治験薬投与終了後30日（安全性フォローアップ来院）までの費用を計上。
以降に発生した業務に関する費用については、「追跡」の費用として請求します。</t>
    <rPh sb="3" eb="4">
      <t>ウ</t>
    </rPh>
    <rPh sb="13" eb="15">
      <t>ツイセキ</t>
    </rPh>
    <rPh sb="17" eb="19">
      <t>ヒヨウ</t>
    </rPh>
    <rPh sb="20" eb="22">
      <t>クベツ</t>
    </rPh>
    <rPh sb="28" eb="30">
      <t>ショウレイ</t>
    </rPh>
    <rPh sb="32" eb="33">
      <t>フク</t>
    </rPh>
    <rPh sb="35" eb="37">
      <t>ハンイ</t>
    </rPh>
    <rPh sb="38" eb="40">
      <t>キカン</t>
    </rPh>
    <rPh sb="41" eb="42">
      <t>オ</t>
    </rPh>
    <rPh sb="47" eb="49">
      <t>チケン</t>
    </rPh>
    <rPh sb="49" eb="51">
      <t>ジッシ</t>
    </rPh>
    <rPh sb="51" eb="54">
      <t>ケイカクショ</t>
    </rPh>
    <rPh sb="55" eb="57">
      <t>キサイ</t>
    </rPh>
    <rPh sb="58" eb="59">
      <t>モト</t>
    </rPh>
    <rPh sb="61" eb="62">
      <t>ウ</t>
    </rPh>
    <rPh sb="69" eb="70">
      <t>レイ</t>
    </rPh>
    <rPh sb="71" eb="74">
      <t>チケンヤク</t>
    </rPh>
    <rPh sb="74" eb="76">
      <t>トウヨ</t>
    </rPh>
    <rPh sb="76" eb="79">
      <t>シュウリョウゴ</t>
    </rPh>
    <rPh sb="81" eb="82">
      <t>ニチ</t>
    </rPh>
    <rPh sb="83" eb="86">
      <t>アンゼンセイ</t>
    </rPh>
    <rPh sb="93" eb="95">
      <t>ライイン</t>
    </rPh>
    <rPh sb="99" eb="101">
      <t>ヒヨウ</t>
    </rPh>
    <rPh sb="102" eb="104">
      <t>ケイジョウ</t>
    </rPh>
    <rPh sb="106" eb="108">
      <t>イコウ</t>
    </rPh>
    <rPh sb="109" eb="111">
      <t>ハッセイ</t>
    </rPh>
    <rPh sb="113" eb="115">
      <t>ギョウム</t>
    </rPh>
    <rPh sb="116" eb="117">
      <t>カン</t>
    </rPh>
    <rPh sb="119" eb="121">
      <t>ヒヨウ</t>
    </rPh>
    <rPh sb="128" eb="130">
      <t>ツイセキ</t>
    </rPh>
    <rPh sb="137" eb="139">
      <t>セイキュウ</t>
    </rPh>
    <phoneticPr fontId="8"/>
  </si>
  <si>
    <t>回数のカウントは、同意から28行目に記載する期間までに発生する回数を「症例」に、同意から治験薬投与前までに発生する回数を「脱落」に入力してください。</t>
    <rPh sb="53" eb="55">
      <t>ハッセイ</t>
    </rPh>
    <phoneticPr fontId="8"/>
  </si>
  <si>
    <t>括弧内に注射薬剤名を記載。
注射薬が複数の場合は、行を挿入して薬剤ごとに設定しても可。（複数の注射薬でウエイトが同じ場合はまとめても可）</t>
    <rPh sb="0" eb="2">
      <t>カッコ</t>
    </rPh>
    <rPh sb="2" eb="3">
      <t>ナイ</t>
    </rPh>
    <rPh sb="4" eb="6">
      <t>チュウシャ</t>
    </rPh>
    <rPh sb="6" eb="8">
      <t>ヤクザイ</t>
    </rPh>
    <rPh sb="8" eb="9">
      <t>メイ</t>
    </rPh>
    <rPh sb="10" eb="12">
      <t>キサイ</t>
    </rPh>
    <rPh sb="14" eb="17">
      <t>チュウシャヤク</t>
    </rPh>
    <rPh sb="18" eb="20">
      <t>フクスウ</t>
    </rPh>
    <rPh sb="21" eb="23">
      <t>バアイ</t>
    </rPh>
    <rPh sb="25" eb="26">
      <t>ギョウ</t>
    </rPh>
    <rPh sb="27" eb="29">
      <t>ソウニュウ</t>
    </rPh>
    <rPh sb="31" eb="33">
      <t>ヤクザイ</t>
    </rPh>
    <rPh sb="36" eb="38">
      <t>セッテイ</t>
    </rPh>
    <rPh sb="41" eb="42">
      <t>カ</t>
    </rPh>
    <rPh sb="44" eb="46">
      <t>フクスウ</t>
    </rPh>
    <rPh sb="47" eb="50">
      <t>チュウシャヤク</t>
    </rPh>
    <rPh sb="56" eb="57">
      <t>オナ</t>
    </rPh>
    <rPh sb="58" eb="60">
      <t>バアイ</t>
    </rPh>
    <rPh sb="66" eb="67">
      <t>カ</t>
    </rPh>
    <phoneticPr fontId="8"/>
  </si>
  <si>
    <t>記載例：DLT評価期間、Cycle1の期間又は投与後初回の腫瘍評価までの期間</t>
    <rPh sb="0" eb="2">
      <t>キサイ</t>
    </rPh>
    <rPh sb="2" eb="3">
      <t>レイ</t>
    </rPh>
    <phoneticPr fontId="8"/>
  </si>
  <si>
    <t>初回契約時は原則記載不要</t>
    <phoneticPr fontId="8"/>
  </si>
  <si>
    <t>画像等複写資料提供費：実施計画書に明記されていない原資料の複写作業に要する経費</t>
    <rPh sb="0" eb="3">
      <t>ガゾウナド</t>
    </rPh>
    <rPh sb="3" eb="5">
      <t>フクシャ</t>
    </rPh>
    <rPh sb="5" eb="7">
      <t>シリョウ</t>
    </rPh>
    <rPh sb="7" eb="9">
      <t>テイキョウ</t>
    </rPh>
    <rPh sb="9" eb="10">
      <t>ヒ</t>
    </rPh>
    <phoneticPr fontId="8"/>
  </si>
  <si>
    <t>症例ごとに、１回の調査で実施した項目（L、O、Q、R）に応じて費用を算定。</t>
    <rPh sb="12" eb="14">
      <t>ジッシ</t>
    </rPh>
    <rPh sb="16" eb="18">
      <t>コウモク</t>
    </rPh>
    <rPh sb="28" eb="29">
      <t>オウ</t>
    </rPh>
    <rPh sb="31" eb="33">
      <t>ヒヨウ</t>
    </rPh>
    <rPh sb="34" eb="36">
      <t>サンテイ</t>
    </rPh>
    <phoneticPr fontId="8"/>
  </si>
  <si>
    <t>↓1サイクル（コース）あたりの週数が決められている場合、群毎に記載してください。</t>
    <rPh sb="18" eb="19">
      <t>キ</t>
    </rPh>
    <rPh sb="25" eb="27">
      <t>バアイ</t>
    </rPh>
    <phoneticPr fontId="8"/>
  </si>
  <si>
    <t>記載例：
A群○週/サイクル、B群△週/サイクル</t>
    <rPh sb="0" eb="2">
      <t>キサイ</t>
    </rPh>
    <rPh sb="2" eb="3">
      <t>レイ</t>
    </rPh>
    <rPh sb="6" eb="7">
      <t>グン</t>
    </rPh>
    <rPh sb="16" eb="17">
      <t>グン</t>
    </rPh>
    <rPh sb="18" eb="19">
      <t>シュウ</t>
    </rPh>
    <phoneticPr fontId="8"/>
  </si>
  <si>
    <t>予定される治験薬の保存・管理期間から算定。
契約期間（PROFILE入力シート10行目）と治験薬保存・保管期間が異なる場合は、25行目に、その根拠を記載してください。</t>
    <rPh sb="0" eb="2">
      <t>ヨテイ</t>
    </rPh>
    <rPh sb="5" eb="8">
      <t>チケンヤク</t>
    </rPh>
    <rPh sb="9" eb="11">
      <t>ホゾン</t>
    </rPh>
    <rPh sb="12" eb="14">
      <t>カンリ</t>
    </rPh>
    <rPh sb="14" eb="16">
      <t>キカン</t>
    </rPh>
    <rPh sb="18" eb="20">
      <t>サンテイ</t>
    </rPh>
    <rPh sb="22" eb="24">
      <t>ケイヤク</t>
    </rPh>
    <rPh sb="24" eb="26">
      <t>キカン</t>
    </rPh>
    <rPh sb="41" eb="43">
      <t>ギョウメ</t>
    </rPh>
    <rPh sb="45" eb="48">
      <t>チケンヤク</t>
    </rPh>
    <rPh sb="48" eb="50">
      <t>ホゾン</t>
    </rPh>
    <rPh sb="51" eb="53">
      <t>ホカン</t>
    </rPh>
    <rPh sb="53" eb="55">
      <t>キカン</t>
    </rPh>
    <rPh sb="56" eb="57">
      <t>コト</t>
    </rPh>
    <rPh sb="59" eb="61">
      <t>バアイ</t>
    </rPh>
    <rPh sb="65" eb="67">
      <t>ギョウメ</t>
    </rPh>
    <rPh sb="71" eb="73">
      <t>コンキョ</t>
    </rPh>
    <rPh sb="74" eb="76">
      <t>キサイ</t>
    </rPh>
    <phoneticPr fontId="8"/>
  </si>
  <si>
    <t>＜3者契約SMOを利用した場合の人件費の算出方法＞
H29(2017).4.1～　ポイント×2,000円とする。
（別添1のすべての人件費に適用）</t>
    <rPh sb="2" eb="3">
      <t>シャ</t>
    </rPh>
    <rPh sb="3" eb="5">
      <t>ケイヤク</t>
    </rPh>
    <rPh sb="9" eb="11">
      <t>リヨウ</t>
    </rPh>
    <rPh sb="13" eb="15">
      <t>バアイ</t>
    </rPh>
    <rPh sb="16" eb="19">
      <t>ジンケンヒ</t>
    </rPh>
    <rPh sb="20" eb="22">
      <t>サンシュツ</t>
    </rPh>
    <rPh sb="22" eb="24">
      <t>ホウホウ</t>
    </rPh>
    <rPh sb="51" eb="52">
      <t>エン</t>
    </rPh>
    <rPh sb="58" eb="60">
      <t>ベッテン</t>
    </rPh>
    <rPh sb="66" eb="69">
      <t>ジンケンヒ</t>
    </rPh>
    <rPh sb="70" eb="72">
      <t>テキヨウ</t>
    </rPh>
    <phoneticPr fontId="8"/>
  </si>
  <si>
    <t>＜3者契約SMOを利用した場合の人件費の算出方法＞
H29(2017).4.1～　ポイント×2,000円とする。
（別添2のすべての人件費に適用）</t>
    <rPh sb="2" eb="3">
      <t>シャ</t>
    </rPh>
    <rPh sb="3" eb="5">
      <t>ケイヤク</t>
    </rPh>
    <rPh sb="9" eb="11">
      <t>リヨウ</t>
    </rPh>
    <rPh sb="13" eb="15">
      <t>バアイ</t>
    </rPh>
    <rPh sb="16" eb="19">
      <t>ジンケンヒ</t>
    </rPh>
    <rPh sb="20" eb="22">
      <t>サンシュツ</t>
    </rPh>
    <rPh sb="22" eb="24">
      <t>ホウホウ</t>
    </rPh>
    <rPh sb="51" eb="52">
      <t>エン</t>
    </rPh>
    <rPh sb="58" eb="60">
      <t>ベッテン</t>
    </rPh>
    <rPh sb="66" eb="69">
      <t>ジンケンヒ</t>
    </rPh>
    <rPh sb="70" eb="72">
      <t>テキヨウ</t>
    </rPh>
    <phoneticPr fontId="8"/>
  </si>
  <si>
    <t>　本要領は、平成29年4月1日以降の新規審査課題より適用し、本要領作成以前に契約を締結した受託研究については、原則として従前のとおりの取り扱いとする。</t>
    <rPh sb="1" eb="2">
      <t>ホン</t>
    </rPh>
    <rPh sb="2" eb="4">
      <t>ヨウリョウ</t>
    </rPh>
    <rPh sb="6" eb="8">
      <t>ヘイセイ</t>
    </rPh>
    <rPh sb="10" eb="11">
      <t>ネン</t>
    </rPh>
    <rPh sb="12" eb="13">
      <t>ガツ</t>
    </rPh>
    <rPh sb="14" eb="15">
      <t>ニチ</t>
    </rPh>
    <rPh sb="15" eb="17">
      <t>イコウ</t>
    </rPh>
    <rPh sb="18" eb="20">
      <t>シンキ</t>
    </rPh>
    <rPh sb="20" eb="22">
      <t>シンサ</t>
    </rPh>
    <rPh sb="22" eb="24">
      <t>カダイ</t>
    </rPh>
    <rPh sb="26" eb="28">
      <t>テキヨウ</t>
    </rPh>
    <rPh sb="30" eb="31">
      <t>ホン</t>
    </rPh>
    <rPh sb="31" eb="33">
      <t>ヨウリョウ</t>
    </rPh>
    <rPh sb="33" eb="35">
      <t>サクセイ</t>
    </rPh>
    <rPh sb="35" eb="37">
      <t>イゼン</t>
    </rPh>
    <rPh sb="38" eb="40">
      <t>ケイヤク</t>
    </rPh>
    <rPh sb="41" eb="43">
      <t>テイケツ</t>
    </rPh>
    <rPh sb="45" eb="47">
      <t>ジュタク</t>
    </rPh>
    <rPh sb="47" eb="49">
      <t>ケンキュウ</t>
    </rPh>
    <rPh sb="55" eb="57">
      <t>ゲンソク</t>
    </rPh>
    <rPh sb="60" eb="62">
      <t>ジュウゼン</t>
    </rPh>
    <rPh sb="67" eb="68">
      <t>ト</t>
    </rPh>
    <rPh sb="69" eb="70">
      <t>アツカ</t>
    </rPh>
    <phoneticPr fontId="8"/>
  </si>
  <si>
    <t>（選択肢）　再生医療等製品を含む or 再生医療等製品を含まない</t>
    <rPh sb="1" eb="4">
      <t>センタクシ</t>
    </rPh>
    <rPh sb="6" eb="8">
      <t>サイセイ</t>
    </rPh>
    <rPh sb="8" eb="10">
      <t>イリョウ</t>
    </rPh>
    <rPh sb="10" eb="11">
      <t>トウ</t>
    </rPh>
    <rPh sb="11" eb="13">
      <t>セイヒン</t>
    </rPh>
    <rPh sb="14" eb="15">
      <t>フク</t>
    </rPh>
    <rPh sb="20" eb="22">
      <t>サイセイ</t>
    </rPh>
    <rPh sb="22" eb="24">
      <t>イリョウ</t>
    </rPh>
    <rPh sb="24" eb="25">
      <t>トウ</t>
    </rPh>
    <rPh sb="25" eb="27">
      <t>セイヒン</t>
    </rPh>
    <rPh sb="28" eb="29">
      <t>フク</t>
    </rPh>
    <phoneticPr fontId="8"/>
  </si>
  <si>
    <t>再生医療等製品の含有・無</t>
    <rPh sb="0" eb="2">
      <t>サイセイ</t>
    </rPh>
    <rPh sb="2" eb="4">
      <t>イリョウ</t>
    </rPh>
    <rPh sb="4" eb="5">
      <t>トウ</t>
    </rPh>
    <rPh sb="5" eb="7">
      <t>セイヒン</t>
    </rPh>
    <rPh sb="8" eb="10">
      <t>ガンユウ</t>
    </rPh>
    <rPh sb="11" eb="12">
      <t>ナシ</t>
    </rPh>
    <phoneticPr fontId="8"/>
  </si>
  <si>
    <r>
      <t xml:space="preserve">契約期間
</t>
    </r>
    <r>
      <rPr>
        <sz val="9"/>
        <rFont val="HG丸ｺﾞｼｯｸM-PRO"/>
        <family val="3"/>
        <charset val="128"/>
      </rPr>
      <t>締結予定月の1日｜満了予定月の末日</t>
    </r>
    <rPh sb="0" eb="2">
      <t>ケイヤク</t>
    </rPh>
    <rPh sb="2" eb="4">
      <t>キカン</t>
    </rPh>
    <rPh sb="5" eb="7">
      <t>テイケツ</t>
    </rPh>
    <rPh sb="7" eb="9">
      <t>ヨテイ</t>
    </rPh>
    <rPh sb="9" eb="10">
      <t>ヅキ</t>
    </rPh>
    <rPh sb="12" eb="13">
      <t>ニチ</t>
    </rPh>
    <rPh sb="14" eb="16">
      <t>マンリョウ</t>
    </rPh>
    <rPh sb="16" eb="18">
      <t>ヨテイ</t>
    </rPh>
    <rPh sb="18" eb="19">
      <t>ヅキ</t>
    </rPh>
    <rPh sb="20" eb="22">
      <t>マツジツ</t>
    </rPh>
    <phoneticPr fontId="8"/>
  </si>
  <si>
    <r>
      <t xml:space="preserve">治験薬投与予定期間（週）
</t>
    </r>
    <r>
      <rPr>
        <sz val="8"/>
        <rFont val="HG丸ｺﾞｼｯｸM-PRO"/>
        <family val="3"/>
        <charset val="128"/>
      </rPr>
      <t>（想定される平均投与予定期間から設定）</t>
    </r>
    <rPh sb="0" eb="3">
      <t>チケンヤク</t>
    </rPh>
    <rPh sb="3" eb="5">
      <t>トウヨ</t>
    </rPh>
    <rPh sb="5" eb="7">
      <t>ヨテイ</t>
    </rPh>
    <rPh sb="7" eb="9">
      <t>キカン</t>
    </rPh>
    <rPh sb="10" eb="11">
      <t>シュウ</t>
    </rPh>
    <rPh sb="14" eb="16">
      <t>ソウテイ</t>
    </rPh>
    <rPh sb="19" eb="21">
      <t>ヘイキン</t>
    </rPh>
    <rPh sb="21" eb="23">
      <t>トウヨ</t>
    </rPh>
    <rPh sb="23" eb="25">
      <t>ヨテイ</t>
    </rPh>
    <rPh sb="25" eb="27">
      <t>キカン</t>
    </rPh>
    <rPh sb="29" eb="31">
      <t>セッテイ</t>
    </rPh>
    <phoneticPr fontId="8"/>
  </si>
  <si>
    <t>期間の設定（週）</t>
    <rPh sb="3" eb="5">
      <t>セッテイ</t>
    </rPh>
    <phoneticPr fontId="8"/>
  </si>
  <si>
    <t>（第1期 期間の設定根拠）→</t>
    <rPh sb="1" eb="2">
      <t>ダイ</t>
    </rPh>
    <rPh sb="3" eb="4">
      <t>キ</t>
    </rPh>
    <rPh sb="5" eb="7">
      <t>キカン</t>
    </rPh>
    <rPh sb="8" eb="10">
      <t>セッテイ</t>
    </rPh>
    <rPh sb="10" eb="12">
      <t>コンキョ</t>
    </rPh>
    <phoneticPr fontId="8"/>
  </si>
  <si>
    <t>Ⅲ相、拡大治験およびⅣ相（製販後）の場合</t>
    <rPh sb="1" eb="2">
      <t>ソウ</t>
    </rPh>
    <rPh sb="3" eb="5">
      <t>カクダイ</t>
    </rPh>
    <rPh sb="5" eb="7">
      <t>チケン</t>
    </rPh>
    <rPh sb="18" eb="20">
      <t>バアイ</t>
    </rPh>
    <phoneticPr fontId="8"/>
  </si>
  <si>
    <t>（選択肢）　医薬品 or 医療機器 or 医薬品・医療機器
再生医療等製品の場合はどちらか近い方を選択してください。</t>
    <rPh sb="1" eb="4">
      <t>センタクシ</t>
    </rPh>
    <rPh sb="6" eb="9">
      <t>イヤクヒン</t>
    </rPh>
    <rPh sb="13" eb="15">
      <t>イリョウ</t>
    </rPh>
    <rPh sb="15" eb="17">
      <t>キキ</t>
    </rPh>
    <rPh sb="45" eb="46">
      <t>チカ</t>
    </rPh>
    <rPh sb="47" eb="48">
      <t>ホウ</t>
    </rPh>
    <rPh sb="49" eb="51">
      <t>センタク</t>
    </rPh>
    <phoneticPr fontId="8"/>
  </si>
  <si>
    <t>半角数値のみ入力。初回契約時は「総数」「うち今回追加例数」に同じ症例数を入力してください。
「うち今回追加例数」が積算書シートの固定費と連動します。</t>
    <rPh sb="0" eb="2">
      <t>ハンカク</t>
    </rPh>
    <rPh sb="2" eb="4">
      <t>スウチ</t>
    </rPh>
    <rPh sb="6" eb="8">
      <t>ニュウリョク</t>
    </rPh>
    <rPh sb="9" eb="11">
      <t>ショカイ</t>
    </rPh>
    <rPh sb="11" eb="14">
      <t>ケイヤクジ</t>
    </rPh>
    <rPh sb="16" eb="18">
      <t>ソウスウ</t>
    </rPh>
    <rPh sb="22" eb="24">
      <t>コンカイ</t>
    </rPh>
    <rPh sb="24" eb="26">
      <t>ツイカ</t>
    </rPh>
    <rPh sb="26" eb="28">
      <t>レイスウ</t>
    </rPh>
    <rPh sb="30" eb="31">
      <t>オナ</t>
    </rPh>
    <rPh sb="32" eb="35">
      <t>ショウレイスウ</t>
    </rPh>
    <rPh sb="36" eb="38">
      <t>ニュウリョク</t>
    </rPh>
    <rPh sb="57" eb="59">
      <t>セキサン</t>
    </rPh>
    <rPh sb="59" eb="60">
      <t>ショ</t>
    </rPh>
    <rPh sb="64" eb="67">
      <t>コテイヒ</t>
    </rPh>
    <rPh sb="68" eb="70">
      <t>レンドウ</t>
    </rPh>
    <phoneticPr fontId="8"/>
  </si>
  <si>
    <t>半角数値のみ入力。第1期の期間の週数を入力
Ⅲ相以降の場合は入力しないでください。</t>
    <rPh sb="9" eb="10">
      <t>ダイ</t>
    </rPh>
    <rPh sb="11" eb="12">
      <t>キ</t>
    </rPh>
    <rPh sb="13" eb="15">
      <t>キカン</t>
    </rPh>
    <rPh sb="16" eb="17">
      <t>シュウ</t>
    </rPh>
    <rPh sb="19" eb="21">
      <t>ニュウリョク</t>
    </rPh>
    <rPh sb="23" eb="24">
      <t>ソウ</t>
    </rPh>
    <rPh sb="24" eb="26">
      <t>イコウ</t>
    </rPh>
    <rPh sb="27" eb="29">
      <t>バアイ</t>
    </rPh>
    <rPh sb="30" eb="32">
      <t>ニュウリョク</t>
    </rPh>
    <phoneticPr fontId="8"/>
  </si>
  <si>
    <t>被験者負担軽減費：（1回あたり）</t>
    <rPh sb="0" eb="3">
      <t>ヒケンシャ</t>
    </rPh>
    <rPh sb="3" eb="5">
      <t>フタン</t>
    </rPh>
    <rPh sb="5" eb="7">
      <t>ケイゲン</t>
    </rPh>
    <rPh sb="7" eb="8">
      <t>ヒ</t>
    </rPh>
    <rPh sb="11" eb="12">
      <t>カイ</t>
    </rPh>
    <phoneticPr fontId="8"/>
  </si>
  <si>
    <t xml:space="preserve">算出基準：
治験薬管理経費ポイント表（別紙2）のポイント×1,000円×症例数
＜拡大治験について＞
上記ポイントに０．７を乗じる
＜製造販売後臨床試験（PⅣ）について＞
上記ポイントに０．８を乗じる
</t>
    <rPh sb="6" eb="9">
      <t>チケンヤク</t>
    </rPh>
    <rPh sb="9" eb="11">
      <t>カンリ</t>
    </rPh>
    <rPh sb="11" eb="13">
      <t>ケイヒ</t>
    </rPh>
    <rPh sb="17" eb="18">
      <t>ヒョウ</t>
    </rPh>
    <rPh sb="19" eb="21">
      <t>ベッシ</t>
    </rPh>
    <rPh sb="36" eb="39">
      <t>ショウレイスウ</t>
    </rPh>
    <rPh sb="42" eb="44">
      <t>カクダイ</t>
    </rPh>
    <rPh sb="44" eb="46">
      <t>チケン</t>
    </rPh>
    <rPh sb="69" eb="71">
      <t>セイゾウ</t>
    </rPh>
    <rPh sb="71" eb="74">
      <t>ハンバイゴ</t>
    </rPh>
    <rPh sb="74" eb="76">
      <t>リンショウ</t>
    </rPh>
    <rPh sb="76" eb="78">
      <t>シケン</t>
    </rPh>
    <rPh sb="88" eb="90">
      <t>ジョウキ</t>
    </rPh>
    <rPh sb="99" eb="100">
      <t>ジョウ</t>
    </rPh>
    <phoneticPr fontId="11"/>
  </si>
  <si>
    <t>当該治験において求められている結果を導くために必要不可欠であり、かつ、施設で保有していない機械器具（保有していても当該治験に用いることができない場合を含む）の購入に要する経費</t>
    <rPh sb="0" eb="2">
      <t>トウガイ</t>
    </rPh>
    <rPh sb="2" eb="4">
      <t>チケン</t>
    </rPh>
    <rPh sb="8" eb="9">
      <t>モト</t>
    </rPh>
    <rPh sb="15" eb="17">
      <t>ケッカ</t>
    </rPh>
    <rPh sb="18" eb="19">
      <t>ミチビ</t>
    </rPh>
    <rPh sb="23" eb="25">
      <t>ヒツヨウ</t>
    </rPh>
    <rPh sb="25" eb="28">
      <t>フカケツ</t>
    </rPh>
    <rPh sb="35" eb="37">
      <t>シセツ</t>
    </rPh>
    <rPh sb="38" eb="40">
      <t>ホユウ</t>
    </rPh>
    <rPh sb="45" eb="47">
      <t>キカイ</t>
    </rPh>
    <rPh sb="47" eb="49">
      <t>キグ</t>
    </rPh>
    <rPh sb="50" eb="52">
      <t>ホユウ</t>
    </rPh>
    <rPh sb="57" eb="59">
      <t>トウガイ</t>
    </rPh>
    <rPh sb="59" eb="61">
      <t>チケン</t>
    </rPh>
    <rPh sb="62" eb="63">
      <t>モチ</t>
    </rPh>
    <rPh sb="72" eb="74">
      <t>バアイ</t>
    </rPh>
    <rPh sb="75" eb="76">
      <t>フク</t>
    </rPh>
    <rPh sb="79" eb="81">
      <t>コウニュウ</t>
    </rPh>
    <rPh sb="82" eb="83">
      <t>ヨウ</t>
    </rPh>
    <rPh sb="85" eb="87">
      <t>ケイヒ</t>
    </rPh>
    <phoneticPr fontId="11"/>
  </si>
  <si>
    <r>
      <t>当該治験に関連する治験審査委員会等の速記委託、治験関係書類の保管会社への保存委託、CRC等治験関連職員の派遣</t>
    </r>
    <r>
      <rPr>
        <sz val="11"/>
        <rFont val="ＭＳ Ｐゴシック"/>
        <family val="3"/>
        <charset val="128"/>
      </rPr>
      <t>等に要する経費</t>
    </r>
    <rPh sb="44" eb="45">
      <t>トウ</t>
    </rPh>
    <rPh sb="45" eb="47">
      <t>チケン</t>
    </rPh>
    <rPh sb="47" eb="49">
      <t>カンレン</t>
    </rPh>
    <rPh sb="49" eb="51">
      <t>ショクイン</t>
    </rPh>
    <rPh sb="52" eb="54">
      <t>ハケン</t>
    </rPh>
    <phoneticPr fontId="8"/>
  </si>
  <si>
    <t>算出基準：上記経費(①～⑥)の１０％</t>
    <phoneticPr fontId="11"/>
  </si>
  <si>
    <t>技術料、機械損料、建物使用料、その他</t>
    <rPh sb="17" eb="18">
      <t>タ</t>
    </rPh>
    <phoneticPr fontId="11"/>
  </si>
  <si>
    <t>症例費（1例あたりの費用。症例ごとに進捗度に応じて費用を請求する）</t>
    <rPh sb="0" eb="2">
      <t>ショウレイ</t>
    </rPh>
    <rPh sb="2" eb="3">
      <t>ヒ</t>
    </rPh>
    <rPh sb="10" eb="12">
      <t>ヒヨウ</t>
    </rPh>
    <rPh sb="13" eb="15">
      <t>ショウレイ</t>
    </rPh>
    <rPh sb="18" eb="20">
      <t>シンチョク</t>
    </rPh>
    <rPh sb="20" eb="21">
      <t>ド</t>
    </rPh>
    <rPh sb="22" eb="23">
      <t>オウ</t>
    </rPh>
    <rPh sb="25" eb="27">
      <t>ヒヨウ</t>
    </rPh>
    <rPh sb="28" eb="30">
      <t>セイキュウ</t>
    </rPh>
    <phoneticPr fontId="8"/>
  </si>
  <si>
    <t xml:space="preserve">（*責任医師と合意の上、6,000円を上限として変更することができるものとする。）
＜拡大治験について＞
上記ポイントに０．７を乗じる
＜製造販売後臨床試験（PⅣ）について＞
上記ポイントに０．８を乗じる
</t>
    <rPh sb="7" eb="9">
      <t>ゴウイ</t>
    </rPh>
    <phoneticPr fontId="11"/>
  </si>
  <si>
    <r>
      <t>当該治験を実施するために必要な職員</t>
    </r>
    <r>
      <rPr>
        <sz val="11"/>
        <rFont val="ＭＳ Ｐゴシック"/>
        <family val="3"/>
        <charset val="128"/>
      </rPr>
      <t>の雇い上げに必要な経費（報酬、各種手当、社会保険料等）</t>
    </r>
    <rPh sb="15" eb="17">
      <t>ショクイン</t>
    </rPh>
    <rPh sb="26" eb="28">
      <t>ケイヒ</t>
    </rPh>
    <phoneticPr fontId="11"/>
  </si>
  <si>
    <t xml:space="preserve">（*責任医師と合意の上、4,000円を上限として変更することができるものとする。）
＜拡大治験について＞
上記ポイントに０．７を乗じる
＜製造販売後臨床試験（PⅣ）について＞
上記ポイントに０．８を乗じる
</t>
    <phoneticPr fontId="11"/>
  </si>
  <si>
    <t>脱落症例経費（1症例あたりの費用）</t>
    <rPh sb="0" eb="2">
      <t>ダツラク</t>
    </rPh>
    <rPh sb="2" eb="4">
      <t>ショウレイ</t>
    </rPh>
    <rPh sb="4" eb="6">
      <t>ケイヒ</t>
    </rPh>
    <rPh sb="8" eb="10">
      <t>ショウレイ</t>
    </rPh>
    <rPh sb="14" eb="16">
      <t>ヒヨウ</t>
    </rPh>
    <phoneticPr fontId="8"/>
  </si>
  <si>
    <t>算出基準：
臨床試験研究経費ポイント算出表（別紙1）（要素I、K～Q）のポイント×4,000円</t>
    <phoneticPr fontId="8"/>
  </si>
  <si>
    <t>算出基準：
臨床試験研究経費ポイント算出表（別紙1）（要素O）のポイント×4,000円</t>
    <phoneticPr fontId="8"/>
  </si>
  <si>
    <t>追跡調査費（症例ごとに、１回の調査で実施した項目に応じて費用を算定）</t>
    <rPh sb="0" eb="2">
      <t>ツイセキ</t>
    </rPh>
    <rPh sb="2" eb="4">
      <t>チョウサ</t>
    </rPh>
    <rPh sb="4" eb="5">
      <t>ヒ</t>
    </rPh>
    <rPh sb="6" eb="8">
      <t>ショウレイ</t>
    </rPh>
    <rPh sb="15" eb="17">
      <t>チョウサ</t>
    </rPh>
    <phoneticPr fontId="8"/>
  </si>
  <si>
    <t>算出基準：
臨床試験研究経費ポイント算出表（別紙1）（要素L、O、Q、R）のポイント×6,000円</t>
    <phoneticPr fontId="8"/>
  </si>
  <si>
    <t>算出基準：
臨床試験研究経費ポイント算出表（別紙1）（要素L、O、Q、R）のポイント×4,000円</t>
    <phoneticPr fontId="8"/>
  </si>
  <si>
    <t>算出基準：上記経費(①～⑤)の１０％</t>
    <phoneticPr fontId="11"/>
  </si>
  <si>
    <t>算出基準：上記経費（①～⑥）の３０％</t>
    <phoneticPr fontId="11"/>
  </si>
  <si>
    <t>症例費（1例あたりの費用。症例ごとに進捗度に応じて費用を算定する）</t>
    <rPh sb="0" eb="2">
      <t>ショウレイ</t>
    </rPh>
    <rPh sb="2" eb="3">
      <t>ヒ</t>
    </rPh>
    <rPh sb="13" eb="15">
      <t>ショウレイ</t>
    </rPh>
    <rPh sb="18" eb="20">
      <t>シンチョク</t>
    </rPh>
    <rPh sb="20" eb="21">
      <t>ド</t>
    </rPh>
    <rPh sb="22" eb="23">
      <t>オウ</t>
    </rPh>
    <rPh sb="25" eb="27">
      <t>ヒヨウ</t>
    </rPh>
    <rPh sb="28" eb="30">
      <t>サンテイ</t>
    </rPh>
    <phoneticPr fontId="8"/>
  </si>
  <si>
    <t>追跡調査費（症例ごとに、調査１回に実施した項目に応じて費用を算定）</t>
    <rPh sb="0" eb="2">
      <t>ツイセキ</t>
    </rPh>
    <rPh sb="2" eb="4">
      <t>チョウサ</t>
    </rPh>
    <rPh sb="4" eb="5">
      <t>ヒ</t>
    </rPh>
    <rPh sb="6" eb="8">
      <t>ショウレイ</t>
    </rPh>
    <phoneticPr fontId="8"/>
  </si>
  <si>
    <t xml:space="preserve">算出基準：
臨床性能試験研究経費ポイント算出表（別紙３）（要素A～G）又は
相関及び性能試験研究経費ポイント算出表（別紙４）（要素A～E）のポイント数×6,000円
（*責任医師と合意の上、6,000円を上限として変更することができるものとする。）
</t>
    <rPh sb="24" eb="26">
      <t>ベッシ</t>
    </rPh>
    <rPh sb="35" eb="36">
      <t>マタ</t>
    </rPh>
    <rPh sb="58" eb="60">
      <t>ベッシ</t>
    </rPh>
    <phoneticPr fontId="8"/>
  </si>
  <si>
    <t>当該研究において求められている結果を導くために必要不可欠であり、かつ、施設で保有していない機械器具（保有していても当該試験に用いることができない場合を含む）の購入に要する経費</t>
    <rPh sb="0" eb="2">
      <t>トウガイ</t>
    </rPh>
    <rPh sb="2" eb="4">
      <t>ケンキュウ</t>
    </rPh>
    <rPh sb="8" eb="9">
      <t>モト</t>
    </rPh>
    <rPh sb="15" eb="17">
      <t>ケッカ</t>
    </rPh>
    <rPh sb="18" eb="19">
      <t>ミチビ</t>
    </rPh>
    <rPh sb="23" eb="25">
      <t>ヒツヨウ</t>
    </rPh>
    <rPh sb="25" eb="28">
      <t>フカケツ</t>
    </rPh>
    <rPh sb="35" eb="37">
      <t>シセツ</t>
    </rPh>
    <rPh sb="38" eb="40">
      <t>ホユウ</t>
    </rPh>
    <rPh sb="45" eb="47">
      <t>キカイ</t>
    </rPh>
    <rPh sb="47" eb="49">
      <t>キグ</t>
    </rPh>
    <rPh sb="50" eb="52">
      <t>ホユウ</t>
    </rPh>
    <rPh sb="57" eb="59">
      <t>トウガイ</t>
    </rPh>
    <rPh sb="59" eb="61">
      <t>シケン</t>
    </rPh>
    <rPh sb="62" eb="63">
      <t>モチ</t>
    </rPh>
    <rPh sb="72" eb="74">
      <t>バアイ</t>
    </rPh>
    <rPh sb="75" eb="76">
      <t>フク</t>
    </rPh>
    <rPh sb="79" eb="81">
      <t>コウニュウ</t>
    </rPh>
    <rPh sb="82" eb="83">
      <t>ヨウ</t>
    </rPh>
    <rPh sb="85" eb="87">
      <t>ケイヒ</t>
    </rPh>
    <phoneticPr fontId="8"/>
  </si>
  <si>
    <r>
      <t>当該研究を実施するために必要な職員</t>
    </r>
    <r>
      <rPr>
        <sz val="11"/>
        <rFont val="ＭＳ Ｐゴシック"/>
        <family val="3"/>
        <charset val="128"/>
      </rPr>
      <t>の雇い上げに必要な経費（報酬、各種手当、社会保険料等）</t>
    </r>
    <rPh sb="2" eb="4">
      <t>ケンキュウ</t>
    </rPh>
    <rPh sb="15" eb="17">
      <t>ショクイン</t>
    </rPh>
    <rPh sb="26" eb="28">
      <t>ケイヒ</t>
    </rPh>
    <phoneticPr fontId="11"/>
  </si>
  <si>
    <t xml:space="preserve">臨床性能試験研究経費ポイント算出表（別紙３）（要素A～G）又は
相関及び性能試験研究経費ポイント算出表（別紙４）（要素A～E）のポイント数×4,000円
（*責任医師と合意の上、4,000円を上限として変更することができるものとする。）
</t>
    <rPh sb="75" eb="76">
      <t>エン</t>
    </rPh>
    <phoneticPr fontId="8"/>
  </si>
  <si>
    <r>
      <t>当該研究に関連する審査委員会等の速記委託、関係書類の保管会社への保存委託</t>
    </r>
    <r>
      <rPr>
        <sz val="11"/>
        <rFont val="ＭＳ Ｐゴシック"/>
        <family val="3"/>
        <charset val="128"/>
      </rPr>
      <t>等に要する経費</t>
    </r>
    <rPh sb="2" eb="4">
      <t>ケンキュウ</t>
    </rPh>
    <rPh sb="36" eb="37">
      <t>トウ</t>
    </rPh>
    <phoneticPr fontId="8"/>
  </si>
  <si>
    <t xml:space="preserve">1. 初回契約時の算出・請求方法
　1）契約単位で算出する費用
　　＜算出方法＞別添1（医薬品（治験等）に係る経費算出基準）または、
　　　　　　　　　　　別添2（医療機器（治験等）に係る経費算出基準）の固定費により算出する。
　　＜請求方法＞初回契約締結時に請求する。
</t>
    <rPh sb="3" eb="5">
      <t>ショカイ</t>
    </rPh>
    <rPh sb="5" eb="8">
      <t>ケイヤクジ</t>
    </rPh>
    <rPh sb="9" eb="11">
      <t>サンシュツ</t>
    </rPh>
    <rPh sb="12" eb="14">
      <t>セイキュウ</t>
    </rPh>
    <rPh sb="14" eb="16">
      <t>ホウホウ</t>
    </rPh>
    <rPh sb="20" eb="22">
      <t>ケイヤク</t>
    </rPh>
    <rPh sb="22" eb="24">
      <t>タンイ</t>
    </rPh>
    <rPh sb="25" eb="27">
      <t>サンシュツ</t>
    </rPh>
    <rPh sb="29" eb="31">
      <t>ヒヨウ</t>
    </rPh>
    <rPh sb="35" eb="37">
      <t>サンシュツ</t>
    </rPh>
    <rPh sb="37" eb="39">
      <t>ホウホウ</t>
    </rPh>
    <rPh sb="78" eb="80">
      <t>ベッテン</t>
    </rPh>
    <rPh sb="82" eb="84">
      <t>イリョウ</t>
    </rPh>
    <rPh sb="84" eb="86">
      <t>キキ</t>
    </rPh>
    <rPh sb="87" eb="89">
      <t>チケン</t>
    </rPh>
    <rPh sb="89" eb="90">
      <t>トウ</t>
    </rPh>
    <rPh sb="92" eb="93">
      <t>カカ</t>
    </rPh>
    <rPh sb="94" eb="96">
      <t>ケイヒ</t>
    </rPh>
    <rPh sb="96" eb="98">
      <t>サンシュツ</t>
    </rPh>
    <rPh sb="98" eb="100">
      <t>キジュン</t>
    </rPh>
    <rPh sb="108" eb="110">
      <t>サンシュツ</t>
    </rPh>
    <rPh sb="117" eb="119">
      <t>セイキュウ</t>
    </rPh>
    <rPh sb="119" eb="121">
      <t>ホウホウ</t>
    </rPh>
    <rPh sb="122" eb="124">
      <t>ショカイ</t>
    </rPh>
    <rPh sb="124" eb="126">
      <t>ケイヤク</t>
    </rPh>
    <rPh sb="126" eb="128">
      <t>テイケツ</t>
    </rPh>
    <rPh sb="128" eb="129">
      <t>ジ</t>
    </rPh>
    <rPh sb="130" eb="132">
      <t>セイキュウ</t>
    </rPh>
    <phoneticPr fontId="8"/>
  </si>
  <si>
    <t xml:space="preserve">3. 脱落症例費の算出・請求方法
　　＜算出方法＞別添1（医薬品（治験等）に係る経費算出基準）または、
　　　　　　　　　　　別添2（医療機器（治験等）に係る経費算出基準）の脱落症例費により算出する。
　　＜請求方法＞1ヶ月分の実績に応じて、症例発生の翌月を目処に請求する。
</t>
    <rPh sb="3" eb="5">
      <t>ダツラク</t>
    </rPh>
    <rPh sb="5" eb="7">
      <t>ショウレイ</t>
    </rPh>
    <rPh sb="7" eb="8">
      <t>ヒ</t>
    </rPh>
    <rPh sb="9" eb="11">
      <t>サンシュツ</t>
    </rPh>
    <rPh sb="12" eb="14">
      <t>セイキュウ</t>
    </rPh>
    <rPh sb="14" eb="16">
      <t>ホウホウ</t>
    </rPh>
    <rPh sb="20" eb="22">
      <t>サンシュツ</t>
    </rPh>
    <rPh sb="22" eb="24">
      <t>ホウホウ</t>
    </rPh>
    <rPh sb="87" eb="89">
      <t>ダツラク</t>
    </rPh>
    <rPh sb="89" eb="91">
      <t>ショウレイ</t>
    </rPh>
    <rPh sb="91" eb="92">
      <t>ヒ</t>
    </rPh>
    <rPh sb="95" eb="97">
      <t>サンシュツ</t>
    </rPh>
    <rPh sb="104" eb="106">
      <t>セイキュウ</t>
    </rPh>
    <rPh sb="106" eb="108">
      <t>ホウホウ</t>
    </rPh>
    <rPh sb="111" eb="112">
      <t>ゲツ</t>
    </rPh>
    <rPh sb="112" eb="113">
      <t>ブン</t>
    </rPh>
    <rPh sb="114" eb="116">
      <t>ジッセキ</t>
    </rPh>
    <rPh sb="117" eb="118">
      <t>オウ</t>
    </rPh>
    <rPh sb="121" eb="123">
      <t>ショウレイ</t>
    </rPh>
    <rPh sb="123" eb="125">
      <t>ハッセイ</t>
    </rPh>
    <rPh sb="132" eb="134">
      <t>セイキュウ</t>
    </rPh>
    <phoneticPr fontId="8"/>
  </si>
  <si>
    <t>年月日（西暦）を記入。契約締結予定月の1日と、満了予定月の末日。
記載例：2017/4/1 、2019/3/31</t>
    <rPh sb="0" eb="3">
      <t>ネンガッピ</t>
    </rPh>
    <rPh sb="4" eb="6">
      <t>セイレキ</t>
    </rPh>
    <rPh sb="8" eb="10">
      <t>キニュウ</t>
    </rPh>
    <rPh sb="11" eb="13">
      <t>ケイヤク</t>
    </rPh>
    <rPh sb="13" eb="15">
      <t>テイケツ</t>
    </rPh>
    <rPh sb="15" eb="17">
      <t>ヨテイ</t>
    </rPh>
    <rPh sb="17" eb="18">
      <t>ヅキ</t>
    </rPh>
    <rPh sb="20" eb="21">
      <t>ニチ</t>
    </rPh>
    <rPh sb="23" eb="25">
      <t>マンリョウ</t>
    </rPh>
    <rPh sb="25" eb="27">
      <t>ヨテイ</t>
    </rPh>
    <rPh sb="27" eb="28">
      <t>ツキ</t>
    </rPh>
    <rPh sb="29" eb="31">
      <t>マツジツ</t>
    </rPh>
    <rPh sb="33" eb="35">
      <t>キサイ</t>
    </rPh>
    <rPh sb="35" eb="36">
      <t>レイ</t>
    </rPh>
    <phoneticPr fontId="8"/>
  </si>
  <si>
    <t>記載例：2017/3/22</t>
    <rPh sb="0" eb="2">
      <t>キサイ</t>
    </rPh>
    <rPh sb="2" eb="3">
      <t>レイ</t>
    </rPh>
    <phoneticPr fontId="8"/>
  </si>
  <si>
    <t xml:space="preserve">4. 被験者負担軽減費の算出・請求方法
　　＜算出方法＞別添1（医薬品（治験等）に係る経費算出基準）または、
　　　　　　　　　　　別添2（医療機器（治験等）に係る経費算出基準）の被験者負担軽減費により算出する。
　　＜請求方法＞1ヶ月分の実績に応じて、症例発生の翌月を目処に請求する。
</t>
    <rPh sb="10" eb="11">
      <t>ヒ</t>
    </rPh>
    <rPh sb="12" eb="14">
      <t>サンシュツ</t>
    </rPh>
    <rPh sb="15" eb="17">
      <t>セイキュウ</t>
    </rPh>
    <rPh sb="17" eb="19">
      <t>ホウホウ</t>
    </rPh>
    <rPh sb="23" eb="25">
      <t>サンシュツ</t>
    </rPh>
    <rPh sb="25" eb="27">
      <t>ホウホウ</t>
    </rPh>
    <rPh sb="101" eb="103">
      <t>サンシュツ</t>
    </rPh>
    <rPh sb="110" eb="112">
      <t>セイキュウ</t>
    </rPh>
    <rPh sb="112" eb="114">
      <t>ホウホウ</t>
    </rPh>
    <rPh sb="117" eb="118">
      <t>ゲツ</t>
    </rPh>
    <rPh sb="118" eb="119">
      <t>ブン</t>
    </rPh>
    <rPh sb="120" eb="122">
      <t>ジッセキ</t>
    </rPh>
    <rPh sb="123" eb="124">
      <t>オウ</t>
    </rPh>
    <rPh sb="127" eb="129">
      <t>ショウレイ</t>
    </rPh>
    <rPh sb="129" eb="131">
      <t>ハッセイ</t>
    </rPh>
    <rPh sb="138" eb="140">
      <t>セイキュウ</t>
    </rPh>
    <phoneticPr fontId="8"/>
  </si>
  <si>
    <r>
      <t xml:space="preserve">例：K0xxx
</t>
    </r>
    <r>
      <rPr>
        <sz val="8"/>
        <color rgb="FFFF0000"/>
        <rFont val="HG丸ｺﾞｼｯｸM-PRO"/>
        <family val="3"/>
        <charset val="128"/>
      </rPr>
      <t>初回契約時は空欄</t>
    </r>
    <r>
      <rPr>
        <sz val="8"/>
        <rFont val="HG丸ｺﾞｼｯｸM-PRO"/>
        <family val="3"/>
        <charset val="128"/>
      </rPr>
      <t>。契約締結完了後の手続き（症例数追加時など）には必ず入力してください。</t>
    </r>
    <rPh sb="0" eb="1">
      <t>レイ</t>
    </rPh>
    <rPh sb="8" eb="10">
      <t>ショカイ</t>
    </rPh>
    <rPh sb="10" eb="12">
      <t>ケイヤク</t>
    </rPh>
    <rPh sb="12" eb="13">
      <t>ジ</t>
    </rPh>
    <rPh sb="14" eb="16">
      <t>クウラン</t>
    </rPh>
    <rPh sb="17" eb="19">
      <t>ケイヤク</t>
    </rPh>
    <rPh sb="19" eb="21">
      <t>テイケツ</t>
    </rPh>
    <rPh sb="21" eb="23">
      <t>カンリョウ</t>
    </rPh>
    <rPh sb="23" eb="24">
      <t>ゴ</t>
    </rPh>
    <rPh sb="25" eb="27">
      <t>テツヅ</t>
    </rPh>
    <rPh sb="29" eb="32">
      <t>ショウレイスウ</t>
    </rPh>
    <rPh sb="32" eb="34">
      <t>ツイカ</t>
    </rPh>
    <rPh sb="34" eb="35">
      <t>ジ</t>
    </rPh>
    <rPh sb="40" eb="41">
      <t>カナラ</t>
    </rPh>
    <rPh sb="42" eb="44">
      <t>ニュウリョク</t>
    </rPh>
    <phoneticPr fontId="8"/>
  </si>
  <si>
    <r>
      <t>半角数値のみ入力。</t>
    </r>
    <r>
      <rPr>
        <sz val="8"/>
        <color rgb="FFFF0000"/>
        <rFont val="HG丸ｺﾞｼｯｸM-PRO"/>
        <family val="3"/>
        <charset val="128"/>
      </rPr>
      <t>初回契約時は空欄</t>
    </r>
    <r>
      <rPr>
        <sz val="8"/>
        <rFont val="HG丸ｺﾞｼｯｸM-PRO"/>
        <family val="3"/>
        <charset val="128"/>
      </rPr>
      <t>。
原則、実施予定症例数総数のうち、投与完了症例数を除いた数。</t>
    </r>
    <rPh sb="9" eb="11">
      <t>ショカイ</t>
    </rPh>
    <rPh sb="11" eb="14">
      <t>ケイヤクジ</t>
    </rPh>
    <rPh sb="15" eb="17">
      <t>クウラン</t>
    </rPh>
    <rPh sb="19" eb="21">
      <t>ゲンソク</t>
    </rPh>
    <rPh sb="22" eb="24">
      <t>ジッシ</t>
    </rPh>
    <rPh sb="24" eb="26">
      <t>ヨテイ</t>
    </rPh>
    <rPh sb="26" eb="29">
      <t>ショウレイスウ</t>
    </rPh>
    <rPh sb="29" eb="31">
      <t>ソウスウ</t>
    </rPh>
    <rPh sb="35" eb="37">
      <t>トウヨ</t>
    </rPh>
    <rPh sb="37" eb="39">
      <t>カンリョウ</t>
    </rPh>
    <rPh sb="39" eb="42">
      <t>ショウレイスウ</t>
    </rPh>
    <rPh sb="43" eb="44">
      <t>ノゾ</t>
    </rPh>
    <rPh sb="46" eb="47">
      <t>スウ</t>
    </rPh>
    <phoneticPr fontId="8"/>
  </si>
  <si>
    <t>K～Qについて、回数の根拠を、G列のコメント欄に記載してください。
記載例：　根拠資料：プロトコルp10参照　回数の根拠：CT/MRI：Scr、6W、12W（3回）、骨シンチ：Scr（1回）→症例4回、脱落2回</t>
    <rPh sb="8" eb="10">
      <t>カイスウ</t>
    </rPh>
    <rPh sb="11" eb="13">
      <t>コンキョ</t>
    </rPh>
    <rPh sb="16" eb="17">
      <t>レツ</t>
    </rPh>
    <rPh sb="22" eb="23">
      <t>ラン</t>
    </rPh>
    <rPh sb="24" eb="26">
      <t>キサイ</t>
    </rPh>
    <rPh sb="83" eb="84">
      <t>コツ</t>
    </rPh>
    <phoneticPr fontId="8"/>
  </si>
  <si>
    <t>症例費（治験薬投与期間）に関する1症例あたりの算出方法について</t>
    <rPh sb="0" eb="2">
      <t>ショウレイ</t>
    </rPh>
    <rPh sb="2" eb="3">
      <t>ヒ</t>
    </rPh>
    <rPh sb="4" eb="7">
      <t>チケンヤク</t>
    </rPh>
    <rPh sb="7" eb="9">
      <t>トウヨ</t>
    </rPh>
    <rPh sb="9" eb="11">
      <t>キカン</t>
    </rPh>
    <rPh sb="13" eb="14">
      <t>カン</t>
    </rPh>
    <rPh sb="17" eb="19">
      <t>ショウレイ</t>
    </rPh>
    <rPh sb="23" eb="25">
      <t>サンシュツ</t>
    </rPh>
    <rPh sb="25" eb="27">
      <t>ホウホウ</t>
    </rPh>
    <phoneticPr fontId="8"/>
  </si>
  <si>
    <r>
      <t>＜算出方法＞
別添の経費算出基準に則り算出する。
＜請求方法＞
・費用の支払い時期は、契約締結時（</t>
    </r>
    <r>
      <rPr>
        <sz val="12"/>
        <rFont val="ＭＳ Ｐゴシック"/>
        <family val="3"/>
        <charset val="128"/>
      </rPr>
      <t>固定費）及びその後は出来高による請求（症例費）とする。</t>
    </r>
    <r>
      <rPr>
        <sz val="12"/>
        <rFont val="ＭＳ Ｐゴシック"/>
        <family val="3"/>
        <charset val="128"/>
      </rPr>
      <t xml:space="preserve">
</t>
    </r>
    <rPh sb="1" eb="3">
      <t>サンシュツ</t>
    </rPh>
    <rPh sb="3" eb="5">
      <t>ホウホウ</t>
    </rPh>
    <rPh sb="7" eb="9">
      <t>ベッテン</t>
    </rPh>
    <rPh sb="10" eb="12">
      <t>ケイヒ</t>
    </rPh>
    <rPh sb="12" eb="14">
      <t>サンシュツ</t>
    </rPh>
    <rPh sb="14" eb="16">
      <t>キジュン</t>
    </rPh>
    <rPh sb="17" eb="18">
      <t>ノット</t>
    </rPh>
    <rPh sb="19" eb="21">
      <t>サンシュツ</t>
    </rPh>
    <rPh sb="27" eb="29">
      <t>セイキュウ</t>
    </rPh>
    <rPh sb="29" eb="31">
      <t>ホウホウ</t>
    </rPh>
    <rPh sb="50" eb="53">
      <t>コテイヒ</t>
    </rPh>
    <phoneticPr fontId="8"/>
  </si>
  <si>
    <t xml:space="preserve">2. 治験薬投与期間中における症例実施時の算出・請求方法
　　＜算出方法＞別添1（医薬品（治験等）に係る経費算出基準）または、
　　　　　　　　　　　別添2（医療機器（治験等）に係る経費算出基準）の症例費により算出する。
　　＜請求方法＞症例ごとに、進捗度に応じて、治験薬投与開始後 1期終了時、治験薬投与予定期間到達時、及び治験薬投与終了時に月末締めでとりまとめて翌月を目処に請求する。なお、治験薬投与予定期間到達後は、3月末までの実績に基づき年度ごとに請求する。
＊具体的な支払い方法については、「症例費に関する1症例あたりの請求方法」を参照。
</t>
    <rPh sb="3" eb="6">
      <t>チケンヤク</t>
    </rPh>
    <rPh sb="6" eb="8">
      <t>トウヨ</t>
    </rPh>
    <rPh sb="8" eb="11">
      <t>キカンチュウ</t>
    </rPh>
    <rPh sb="15" eb="17">
      <t>ショウレイ</t>
    </rPh>
    <rPh sb="17" eb="20">
      <t>ジッシジ</t>
    </rPh>
    <rPh sb="21" eb="23">
      <t>サンシュツ</t>
    </rPh>
    <rPh sb="24" eb="26">
      <t>セイキュウ</t>
    </rPh>
    <rPh sb="26" eb="28">
      <t>ホウホウ</t>
    </rPh>
    <rPh sb="32" eb="34">
      <t>サンシュツ</t>
    </rPh>
    <rPh sb="34" eb="36">
      <t>ホウホウ</t>
    </rPh>
    <rPh sb="99" eb="101">
      <t>ショウレイ</t>
    </rPh>
    <rPh sb="105" eb="107">
      <t>サンシュツ</t>
    </rPh>
    <rPh sb="114" eb="116">
      <t>セイキュウ</t>
    </rPh>
    <rPh sb="116" eb="118">
      <t>ホウホウ</t>
    </rPh>
    <rPh sb="186" eb="188">
      <t>メド</t>
    </rPh>
    <rPh sb="223" eb="225">
      <t>ネンド</t>
    </rPh>
    <rPh sb="235" eb="238">
      <t>グタイテキ</t>
    </rPh>
    <rPh sb="239" eb="241">
      <t>シハラ</t>
    </rPh>
    <rPh sb="242" eb="244">
      <t>ホウホウ</t>
    </rPh>
    <rPh sb="255" eb="256">
      <t>カン</t>
    </rPh>
    <rPh sb="259" eb="261">
      <t>ショウレイ</t>
    </rPh>
    <rPh sb="265" eb="267">
      <t>セイキュウ</t>
    </rPh>
    <rPh sb="267" eb="269">
      <t>ホウホウ</t>
    </rPh>
    <rPh sb="271" eb="273">
      <t>サンショウ</t>
    </rPh>
    <phoneticPr fontId="8"/>
  </si>
  <si>
    <t xml:space="preserve">5. 治験薬投与終了後における追跡調査費の算出・請求方法
　　＜算出方法＞別添1（医薬品（治験等）に係る経費算出基準）または、
　　　　　　　　　　　別添2（医療機器（治験等）に係る経費算出基準）の追跡調査費により算出する。
　　＜請求方法＞1ヶ月分の実績に応じて、翌月を目処に請求する。
</t>
    <rPh sb="3" eb="6">
      <t>チケンヤク</t>
    </rPh>
    <rPh sb="6" eb="8">
      <t>トウヨ</t>
    </rPh>
    <rPh sb="8" eb="11">
      <t>シュウリョウゴ</t>
    </rPh>
    <rPh sb="15" eb="17">
      <t>ツイセキ</t>
    </rPh>
    <rPh sb="17" eb="19">
      <t>チョウサ</t>
    </rPh>
    <rPh sb="19" eb="20">
      <t>ヒ</t>
    </rPh>
    <rPh sb="21" eb="23">
      <t>サンシュツ</t>
    </rPh>
    <rPh sb="24" eb="26">
      <t>セイキュウ</t>
    </rPh>
    <rPh sb="26" eb="28">
      <t>ホウホウ</t>
    </rPh>
    <rPh sb="32" eb="34">
      <t>サンシュツ</t>
    </rPh>
    <rPh sb="34" eb="36">
      <t>ホウホウ</t>
    </rPh>
    <rPh sb="99" eb="101">
      <t>ツイセキ</t>
    </rPh>
    <rPh sb="101" eb="103">
      <t>チョウサ</t>
    </rPh>
    <rPh sb="103" eb="104">
      <t>ヒ</t>
    </rPh>
    <rPh sb="107" eb="109">
      <t>サンシュツ</t>
    </rPh>
    <rPh sb="116" eb="118">
      <t>セイキュウ</t>
    </rPh>
    <rPh sb="118" eb="120">
      <t>ホウホウ</t>
    </rPh>
    <rPh sb="136" eb="138">
      <t>メド</t>
    </rPh>
    <rPh sb="139" eb="141">
      <t>セイキュウ</t>
    </rPh>
    <phoneticPr fontId="8"/>
  </si>
  <si>
    <t xml:space="preserve">・治験薬投与開始に至った症例に対して85%を算出する。
・第1期、第2期、第3期の設定方法
　第1期は、DLT評価期間（週）、Cycle1までの期間（週）又は投与開始後の初回の腫瘍評価時（週）とする。
　残りの期間を2つに分割し、１：２で第2期と第3期を設定する。割り切れない場合には第3期を長く設定する。
</t>
    <rPh sb="9" eb="10">
      <t>イタ</t>
    </rPh>
    <rPh sb="12" eb="14">
      <t>ショウレイ</t>
    </rPh>
    <rPh sb="15" eb="16">
      <t>タイ</t>
    </rPh>
    <rPh sb="60" eb="61">
      <t>シュウ</t>
    </rPh>
    <rPh sb="75" eb="76">
      <t>シュウ</t>
    </rPh>
    <rPh sb="77" eb="78">
      <t>マタ</t>
    </rPh>
    <rPh sb="79" eb="81">
      <t>トウヨ</t>
    </rPh>
    <rPh sb="81" eb="83">
      <t>カイシ</t>
    </rPh>
    <rPh sb="83" eb="84">
      <t>ゴ</t>
    </rPh>
    <rPh sb="85" eb="87">
      <t>ショカイ</t>
    </rPh>
    <rPh sb="88" eb="90">
      <t>シュヨウ</t>
    </rPh>
    <rPh sb="90" eb="92">
      <t>ヒョウカ</t>
    </rPh>
    <rPh sb="92" eb="93">
      <t>ジ</t>
    </rPh>
    <rPh sb="94" eb="95">
      <t>シュウ</t>
    </rPh>
    <phoneticPr fontId="8"/>
  </si>
  <si>
    <t>南　陽介</t>
    <rPh sb="0" eb="4">
      <t>ミナミ　ヨウスケ</t>
    </rPh>
    <phoneticPr fontId="8"/>
  </si>
  <si>
    <t>向原　徹</t>
    <rPh sb="0" eb="4">
      <t>ムカイハラ　トオル</t>
    </rPh>
    <phoneticPr fontId="8"/>
  </si>
  <si>
    <t>乳腺・腫瘍内科</t>
    <rPh sb="0" eb="2">
      <t>ニュウセン</t>
    </rPh>
    <rPh sb="3" eb="5">
      <t>シュヨウ</t>
    </rPh>
    <rPh sb="5" eb="7">
      <t>ナイカ</t>
    </rPh>
    <phoneticPr fontId="8"/>
  </si>
  <si>
    <t>血液腫瘍内科</t>
    <rPh sb="0" eb="2">
      <t>ケツエキ</t>
    </rPh>
    <rPh sb="2" eb="4">
      <t>シュヨウ</t>
    </rPh>
    <rPh sb="4" eb="6">
      <t>ナイカ</t>
    </rPh>
    <phoneticPr fontId="8"/>
  </si>
  <si>
    <t>泊</t>
    <rPh sb="0" eb="1">
      <t>ハク</t>
    </rPh>
    <phoneticPr fontId="8"/>
  </si>
  <si>
    <t>固定費</t>
    <rPh sb="0" eb="3">
      <t>コテイヒ</t>
    </rPh>
    <phoneticPr fontId="8"/>
  </si>
  <si>
    <r>
      <t>日本語のみ</t>
    </r>
    <r>
      <rPr>
        <sz val="8"/>
        <color rgb="FFFF0000"/>
        <rFont val="HG丸ｺﾞｼｯｸM-PRO"/>
        <family val="3"/>
        <charset val="128"/>
      </rPr>
      <t>。改行不要</t>
    </r>
    <rPh sb="0" eb="3">
      <t>ニホンゴ</t>
    </rPh>
    <rPh sb="6" eb="8">
      <t>カイギョウ</t>
    </rPh>
    <rPh sb="8" eb="10">
      <t>フヨウ</t>
    </rPh>
    <phoneticPr fontId="8"/>
  </si>
  <si>
    <t>血液腫瘍科</t>
  </si>
  <si>
    <t>泌尿器・後膜腫瘍科</t>
  </si>
  <si>
    <t>大腸外科</t>
  </si>
  <si>
    <t>退職</t>
    <rPh sb="0" eb="2">
      <t>タイショク</t>
    </rPh>
    <phoneticPr fontId="8"/>
  </si>
  <si>
    <t>青景　圭樹</t>
    <rPh sb="0" eb="5">
      <t>アオカゲ　ケイジュ</t>
    </rPh>
    <phoneticPr fontId="8"/>
  </si>
  <si>
    <t>今岡　大</t>
    <rPh sb="0" eb="4">
      <t>イマオカ　ダイ</t>
    </rPh>
    <phoneticPr fontId="8"/>
  </si>
  <si>
    <t>善家　義貴</t>
    <rPh sb="0" eb="5">
      <t>ゼンケ　ヨシタカ</t>
    </rPh>
    <phoneticPr fontId="8"/>
  </si>
  <si>
    <t>増田　均</t>
    <rPh sb="0" eb="4">
      <t>マスダ　ヒトシ</t>
    </rPh>
    <phoneticPr fontId="8"/>
  </si>
  <si>
    <t>山内　寛彦</t>
    <rPh sb="0" eb="5">
      <t>ヤマウチ　ノブビコ</t>
    </rPh>
    <phoneticPr fontId="8"/>
  </si>
  <si>
    <t>湯田　淳一朗</t>
    <rPh sb="0" eb="6">
      <t>ユダ　ジュンイチロウ</t>
    </rPh>
    <phoneticPr fontId="8"/>
  </si>
  <si>
    <t>川添　彬人</t>
    <rPh sb="0" eb="5">
      <t>カワゾエ　アキヒト</t>
    </rPh>
    <phoneticPr fontId="8"/>
  </si>
  <si>
    <t>谷口　浩也</t>
    <rPh sb="0" eb="5">
      <t>タニグチ　ヒロヤ</t>
    </rPh>
    <phoneticPr fontId="8"/>
  </si>
  <si>
    <t>伊藤　雅昭</t>
    <rPh sb="0" eb="5">
      <t>イトウ　マサアキ</t>
    </rPh>
    <phoneticPr fontId="8"/>
  </si>
  <si>
    <t>宮本　憲一</t>
    <rPh sb="0" eb="5">
      <t>ミヤモト　ケンイチ</t>
    </rPh>
    <phoneticPr fontId="8"/>
  </si>
  <si>
    <t>小谷　大輔</t>
    <rPh sb="0" eb="5">
      <t>コタニ　ダイスケ</t>
    </rPh>
    <phoneticPr fontId="8"/>
  </si>
  <si>
    <t>澤田　憲太郎</t>
    <rPh sb="0" eb="6">
      <t>サワダ　ケンタロウ</t>
    </rPh>
    <phoneticPr fontId="8"/>
  </si>
  <si>
    <t>中村　能章</t>
    <rPh sb="0" eb="5">
      <t>ナカムラ　ヨシアキ</t>
    </rPh>
    <phoneticPr fontId="8"/>
  </si>
  <si>
    <t>渡邊　一雄</t>
    <rPh sb="0" eb="5">
      <t>ワタナベ　カズオ</t>
    </rPh>
    <phoneticPr fontId="8"/>
  </si>
  <si>
    <t>野崎　要</t>
    <rPh sb="0" eb="4">
      <t>ノザキ　カナメ</t>
    </rPh>
    <phoneticPr fontId="8"/>
  </si>
  <si>
    <t>平成22年7月30日作成
平成25年5月1日改訂
平成29年4月1日改訂</t>
    <rPh sb="0" eb="2">
      <t>ヘイセイ</t>
    </rPh>
    <rPh sb="4" eb="5">
      <t>ネン</t>
    </rPh>
    <rPh sb="6" eb="7">
      <t>ガツ</t>
    </rPh>
    <rPh sb="9" eb="10">
      <t>ニチ</t>
    </rPh>
    <rPh sb="10" eb="12">
      <t>サクセイ</t>
    </rPh>
    <rPh sb="13" eb="15">
      <t>ヘイセイ</t>
    </rPh>
    <rPh sb="17" eb="18">
      <t>ネン</t>
    </rPh>
    <rPh sb="19" eb="20">
      <t>ガツ</t>
    </rPh>
    <rPh sb="21" eb="22">
      <t>ニチ</t>
    </rPh>
    <rPh sb="22" eb="24">
      <t>カイテイ</t>
    </rPh>
    <rPh sb="25" eb="27">
      <t>ヘイセイ</t>
    </rPh>
    <rPh sb="29" eb="30">
      <t>ネン</t>
    </rPh>
    <rPh sb="31" eb="32">
      <t>ガツ</t>
    </rPh>
    <rPh sb="33" eb="34">
      <t>ニチ</t>
    </rPh>
    <rPh sb="34" eb="36">
      <t>カイテイ</t>
    </rPh>
    <phoneticPr fontId="8"/>
  </si>
  <si>
    <t>調査責任者名</t>
    <rPh sb="5" eb="6">
      <t>メイ</t>
    </rPh>
    <phoneticPr fontId="44"/>
  </si>
  <si>
    <t>依頼者様は、報告書の受領の際には、本伝票に必要事項を入力・記載の上、必ず調査責任者に提出して下さい。</t>
    <rPh sb="0" eb="3">
      <t>イライシャ</t>
    </rPh>
    <rPh sb="3" eb="4">
      <t>サマ</t>
    </rPh>
    <rPh sb="6" eb="8">
      <t>ホウコク</t>
    </rPh>
    <rPh sb="8" eb="9">
      <t>ショ</t>
    </rPh>
    <rPh sb="10" eb="12">
      <t>ジュリョウ</t>
    </rPh>
    <rPh sb="13" eb="14">
      <t>サイ</t>
    </rPh>
    <rPh sb="17" eb="18">
      <t>ホン</t>
    </rPh>
    <rPh sb="18" eb="20">
      <t>デンピョウ</t>
    </rPh>
    <rPh sb="21" eb="23">
      <t>ヒツヨウ</t>
    </rPh>
    <rPh sb="23" eb="25">
      <t>ジコウ</t>
    </rPh>
    <rPh sb="26" eb="28">
      <t>ニュウリョク</t>
    </rPh>
    <rPh sb="29" eb="31">
      <t>キサイ</t>
    </rPh>
    <rPh sb="32" eb="33">
      <t>ウエ</t>
    </rPh>
    <rPh sb="34" eb="35">
      <t>カナラ</t>
    </rPh>
    <rPh sb="42" eb="44">
      <t>テイシュツ</t>
    </rPh>
    <rPh sb="46" eb="47">
      <t>クダ</t>
    </rPh>
    <phoneticPr fontId="44"/>
  </si>
  <si>
    <t>調査責任者は、「受領日・交付日」及び「調査責任者名」を記載してください。</t>
    <rPh sb="8" eb="10">
      <t>ジュリョウ</t>
    </rPh>
    <rPh sb="10" eb="11">
      <t>ヒ</t>
    </rPh>
    <rPh sb="12" eb="14">
      <t>コウフ</t>
    </rPh>
    <rPh sb="14" eb="15">
      <t>ヒ</t>
    </rPh>
    <rPh sb="16" eb="17">
      <t>オヨ</t>
    </rPh>
    <rPh sb="24" eb="25">
      <t>メイ</t>
    </rPh>
    <rPh sb="27" eb="29">
      <t>キサイ</t>
    </rPh>
    <phoneticPr fontId="44"/>
  </si>
  <si>
    <t>郵送等により、受領日と交付日が異なる場合には、本伝票を先に調査責任者に郵送し、調査責任者は交付日を記入してから報告書を郵送してください。</t>
    <rPh sb="0" eb="2">
      <t>ユウソウ</t>
    </rPh>
    <rPh sb="2" eb="3">
      <t>トウ</t>
    </rPh>
    <rPh sb="7" eb="10">
      <t>ジュリョウビ</t>
    </rPh>
    <rPh sb="11" eb="13">
      <t>コウフ</t>
    </rPh>
    <rPh sb="13" eb="14">
      <t>ヒ</t>
    </rPh>
    <rPh sb="15" eb="16">
      <t>コト</t>
    </rPh>
    <rPh sb="18" eb="20">
      <t>バアイ</t>
    </rPh>
    <rPh sb="23" eb="24">
      <t>ホン</t>
    </rPh>
    <rPh sb="24" eb="26">
      <t>デンピョウ</t>
    </rPh>
    <rPh sb="27" eb="28">
      <t>サキ</t>
    </rPh>
    <rPh sb="35" eb="37">
      <t>ユウソウ</t>
    </rPh>
    <rPh sb="45" eb="48">
      <t>コウフビ</t>
    </rPh>
    <rPh sb="49" eb="51">
      <t>キニュウ</t>
    </rPh>
    <rPh sb="55" eb="58">
      <t>ホウコクショ</t>
    </rPh>
    <rPh sb="59" eb="61">
      <t>ユウソウ</t>
    </rPh>
    <phoneticPr fontId="44"/>
  </si>
  <si>
    <t>調査責任者は、本伝票を必ず保管して下さい。請求漏れ等があった場合には、当該受領証を全てご用意の上ご相談ください。</t>
    <rPh sb="7" eb="8">
      <t>ホン</t>
    </rPh>
    <rPh sb="8" eb="10">
      <t>デンピョウ</t>
    </rPh>
    <rPh sb="11" eb="12">
      <t>カナラ</t>
    </rPh>
    <rPh sb="13" eb="15">
      <t>ホカン</t>
    </rPh>
    <rPh sb="17" eb="18">
      <t>クダ</t>
    </rPh>
    <rPh sb="21" eb="23">
      <t>セイキュウ</t>
    </rPh>
    <rPh sb="23" eb="24">
      <t>モ</t>
    </rPh>
    <rPh sb="25" eb="26">
      <t>トウ</t>
    </rPh>
    <rPh sb="30" eb="32">
      <t>バアイ</t>
    </rPh>
    <rPh sb="35" eb="37">
      <t>トウガイ</t>
    </rPh>
    <rPh sb="37" eb="40">
      <t>ジュリョウショウ</t>
    </rPh>
    <rPh sb="41" eb="42">
      <t>スベ</t>
    </rPh>
    <rPh sb="44" eb="46">
      <t>ヨウイ</t>
    </rPh>
    <rPh sb="47" eb="48">
      <t>ウエ</t>
    </rPh>
    <rPh sb="49" eb="51">
      <t>ソウダン</t>
    </rPh>
    <phoneticPr fontId="44"/>
  </si>
  <si>
    <t>治験事務室は、本伝票受領後、治験事務室処理欄を全て記載すること。</t>
    <rPh sb="7" eb="8">
      <t>ホン</t>
    </rPh>
    <rPh sb="8" eb="10">
      <t>デンピョウ</t>
    </rPh>
    <rPh sb="10" eb="13">
      <t>ジュリョウゴ</t>
    </rPh>
    <rPh sb="19" eb="21">
      <t>ショリ</t>
    </rPh>
    <rPh sb="21" eb="22">
      <t>ラン</t>
    </rPh>
    <rPh sb="23" eb="24">
      <t>スベ</t>
    </rPh>
    <rPh sb="25" eb="27">
      <t>キサイ</t>
    </rPh>
    <phoneticPr fontId="44"/>
  </si>
  <si>
    <t>治験事務室処理欄</t>
    <rPh sb="5" eb="7">
      <t>ショリ</t>
    </rPh>
    <rPh sb="7" eb="8">
      <t>ラン</t>
    </rPh>
    <phoneticPr fontId="44"/>
  </si>
  <si>
    <t>治験事務室は、受領印を押し、受領伝票と受領証にまたがる任意の位置に「Ｖ」字を記入すること。</t>
    <rPh sb="7" eb="10">
      <t>ジュリョウイン</t>
    </rPh>
    <rPh sb="11" eb="12">
      <t>オ</t>
    </rPh>
    <rPh sb="14" eb="16">
      <t>ジュリョウ</t>
    </rPh>
    <rPh sb="16" eb="18">
      <t>デンピョウ</t>
    </rPh>
    <rPh sb="19" eb="21">
      <t>ジュリョウ</t>
    </rPh>
    <rPh sb="21" eb="22">
      <t>アカシ</t>
    </rPh>
    <rPh sb="27" eb="29">
      <t>ニンイ</t>
    </rPh>
    <rPh sb="30" eb="32">
      <t>イチ</t>
    </rPh>
    <rPh sb="36" eb="37">
      <t>ジ</t>
    </rPh>
    <rPh sb="38" eb="40">
      <t>キニュウ</t>
    </rPh>
    <phoneticPr fontId="44"/>
  </si>
  <si>
    <t>治験事務室は、受領伝票から受領証を切り取り、治験事務室処理欄を全て記載して、調査責任者に返送すること。</t>
    <rPh sb="7" eb="9">
      <t>ジュリョウ</t>
    </rPh>
    <rPh sb="27" eb="29">
      <t>ショリ</t>
    </rPh>
    <phoneticPr fontId="44"/>
  </si>
  <si>
    <t>調査責任者は、４）の後、治験事務室に本伝票の送付してください。なお、請求手続きの関係上、１週間以内にお願いいたします。</t>
    <rPh sb="10" eb="11">
      <t>ノチ</t>
    </rPh>
    <rPh sb="12" eb="14">
      <t>チケン</t>
    </rPh>
    <rPh sb="14" eb="17">
      <t>ジムシツ</t>
    </rPh>
    <rPh sb="18" eb="19">
      <t>ホン</t>
    </rPh>
    <rPh sb="19" eb="21">
      <t>デンピョウ</t>
    </rPh>
    <rPh sb="22" eb="24">
      <t>ソウフ</t>
    </rPh>
    <rPh sb="34" eb="36">
      <t>セイキュウ</t>
    </rPh>
    <rPh sb="36" eb="38">
      <t>テツヅ</t>
    </rPh>
    <rPh sb="40" eb="43">
      <t>カンケイジョウ</t>
    </rPh>
    <rPh sb="45" eb="47">
      <t>シュウカン</t>
    </rPh>
    <rPh sb="47" eb="49">
      <t>イナイ</t>
    </rPh>
    <rPh sb="51" eb="52">
      <t>ネガ</t>
    </rPh>
    <phoneticPr fontId="44"/>
  </si>
  <si>
    <t>治験事務室は、受領伝票から受領証を切り取り、治験事務室処理欄を全て記載して、調査責任者に返送すること。</t>
    <rPh sb="7" eb="9">
      <t>ジュリョウ</t>
    </rPh>
    <phoneticPr fontId="44"/>
  </si>
  <si>
    <t>調査責任者は、４）の後、治験事務室に本伝票を送付してください。なお、請求手続きの関係上、１週間以内にお願いいたします。</t>
    <rPh sb="10" eb="11">
      <t>ノチ</t>
    </rPh>
    <rPh sb="18" eb="19">
      <t>ホン</t>
    </rPh>
    <rPh sb="19" eb="21">
      <t>デンピョウ</t>
    </rPh>
    <rPh sb="22" eb="24">
      <t>ソウフ</t>
    </rPh>
    <rPh sb="34" eb="36">
      <t>セイキュウ</t>
    </rPh>
    <rPh sb="36" eb="38">
      <t>テツヅ</t>
    </rPh>
    <rPh sb="40" eb="43">
      <t>カンケイジョウ</t>
    </rPh>
    <rPh sb="45" eb="47">
      <t>シュウカン</t>
    </rPh>
    <rPh sb="47" eb="49">
      <t>イナイ</t>
    </rPh>
    <rPh sb="51" eb="52">
      <t>ネガ</t>
    </rPh>
    <phoneticPr fontId="44"/>
  </si>
  <si>
    <t>宿泊料</t>
    <rPh sb="0" eb="3">
      <t>シュクハクリョウ</t>
    </rPh>
    <phoneticPr fontId="8"/>
  </si>
  <si>
    <t>夜</t>
    <rPh sb="0" eb="1">
      <t>ヨル</t>
    </rPh>
    <phoneticPr fontId="8"/>
  </si>
  <si>
    <t>宿泊料は現に支払った額（税込）。宿泊税があったら含める。旅費規程の定額上限を超過する場合は「理由書」を確認。</t>
    <rPh sb="0" eb="3">
      <t>シュクハクリョウ</t>
    </rPh>
    <rPh sb="4" eb="5">
      <t>ゲン</t>
    </rPh>
    <rPh sb="6" eb="8">
      <t>シハラ</t>
    </rPh>
    <rPh sb="10" eb="11">
      <t>ガク</t>
    </rPh>
    <rPh sb="12" eb="14">
      <t>ゼイコ</t>
    </rPh>
    <rPh sb="28" eb="30">
      <t>リョヒ</t>
    </rPh>
    <rPh sb="30" eb="32">
      <t>キテイ</t>
    </rPh>
    <rPh sb="33" eb="35">
      <t>テイガク</t>
    </rPh>
    <rPh sb="35" eb="37">
      <t>ジョウゲン</t>
    </rPh>
    <rPh sb="38" eb="40">
      <t>チョウカ</t>
    </rPh>
    <rPh sb="42" eb="44">
      <t>バアイ</t>
    </rPh>
    <rPh sb="46" eb="49">
      <t>リユウショ</t>
    </rPh>
    <rPh sb="51" eb="53">
      <t>カクニン</t>
    </rPh>
    <phoneticPr fontId="8"/>
  </si>
  <si>
    <t>宿泊諸雑費</t>
    <rPh sb="0" eb="2">
      <t>シュクハク</t>
    </rPh>
    <rPh sb="2" eb="3">
      <t>ショ</t>
    </rPh>
    <rPh sb="3" eb="5">
      <t>ザッピ</t>
    </rPh>
    <phoneticPr fontId="8"/>
  </si>
  <si>
    <t>宿泊諸雑費には用務地から宿泊地までに要した鉄道賃、船賃、車賃を含む。</t>
    <rPh sb="0" eb="2">
      <t>シュクハク</t>
    </rPh>
    <rPh sb="2" eb="5">
      <t>ショザッピ</t>
    </rPh>
    <rPh sb="31" eb="32">
      <t>フク</t>
    </rPh>
    <phoneticPr fontId="8"/>
  </si>
  <si>
    <t>10,000円（不課税）×来院回数</t>
    <rPh sb="6" eb="7">
      <t>エン</t>
    </rPh>
    <rPh sb="8" eb="11">
      <t>フカゼイ</t>
    </rPh>
    <rPh sb="13" eb="15">
      <t>ライイン</t>
    </rPh>
    <rPh sb="15" eb="17">
      <t>カイスウ</t>
    </rPh>
    <phoneticPr fontId="8"/>
  </si>
  <si>
    <t>拡大治験であって、被験者負担軽減費を支払いがない場合は、10,000円（不課税）を0円に変更してください。</t>
    <phoneticPr fontId="8"/>
  </si>
  <si>
    <t>2024年1月1日より全試験において7,000円（税込）から10,000円（不課税）に変更</t>
    <rPh sb="38" eb="41">
      <t>フカゼイ</t>
    </rPh>
    <phoneticPr fontId="8"/>
  </si>
  <si>
    <t>本シート（受託研究費積算書）について、初回契約時に記入が必要な項目は、旅費（42-44行目）（必要時）のみです。旅費が発生しない場合は、入力が必要な項目は原則ありません。
拡大治験であって、被験者負担軽減費の支払いがない場合は、57行目の10,000円を0円に変更してください。</t>
    <rPh sb="0" eb="1">
      <t>ホン</t>
    </rPh>
    <rPh sb="5" eb="7">
      <t>ジュタク</t>
    </rPh>
    <rPh sb="7" eb="10">
      <t>ケンキュウヒ</t>
    </rPh>
    <rPh sb="10" eb="12">
      <t>セキサン</t>
    </rPh>
    <rPh sb="12" eb="13">
      <t>ショ</t>
    </rPh>
    <rPh sb="47" eb="50">
      <t>ヒツヨウジ</t>
    </rPh>
    <rPh sb="56" eb="58">
      <t>リョヒ</t>
    </rPh>
    <rPh sb="59" eb="61">
      <t>ハッセイ</t>
    </rPh>
    <rPh sb="64" eb="66">
      <t>バアイ</t>
    </rPh>
    <rPh sb="68" eb="70">
      <t>ニュウリョク</t>
    </rPh>
    <rPh sb="71" eb="73">
      <t>ヒツヨウ</t>
    </rPh>
    <rPh sb="74" eb="76">
      <t>コウモク</t>
    </rPh>
    <rPh sb="77" eb="79">
      <t>ゲンソク</t>
    </rPh>
    <rPh sb="116" eb="118">
      <t>ギョウメ</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</si>
</sst>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Red]&quot;¥&quot;\-#,##0"/>
    <numFmt numFmtId="42" formatCode="_ &quot;¥&quot;* #,##0_ ;_ &quot;¥&quot;* \-#,##0_ ;_ &quot;¥&quot;* &quot;-&quot;_ ;_ @_ "/>
    <numFmt numFmtId="41" formatCode="_ * #,##0_ ;_ * \-#,##0_ ;_ * &quot;-&quot;_ ;_ @_ "/>
    <numFmt numFmtId="176" formatCode="0_ "/>
    <numFmt numFmtId="177" formatCode="General\ &quot;種&quot;"/>
    <numFmt numFmtId="178" formatCode="General\ &quot;週&quot;"/>
    <numFmt numFmtId="179" formatCode="[$-411]ggge&quot;年&quot;m&quot;月&quot;d&quot;日&quot;;@"/>
    <numFmt numFmtId="180" formatCode="&quot;自&quot;\ &quot;契&quot;&quot;約&quot;&quot;締&quot;&quot;結&quot;&quot;日&quot;\ &quot;～&quot;\ &quot;至&quot;\ [$-411]ggge&quot;年&quot;m&quot;月&quot;d&quot;日&quot;;@"/>
    <numFmt numFmtId="181" formatCode="#,##0.0_ "/>
    <numFmt numFmtId="182" formatCode="General\ &quot;例&quot;"/>
    <numFmt numFmtId="183" formatCode="#,##0.0;[Red]\-#,##0.0"/>
    <numFmt numFmtId="184" formatCode="General\ &quot;週 (&quot;"/>
    <numFmt numFmtId="185" formatCode="\(&quot;う&quot;&quot;ち&quot;\,&quot;今&quot;&quot;回&quot;&quot;追&quot;&quot;加&quot;&quot;予&quot;&quot;定&quot;&quot;症&quot;&quot;例&quot;&quot;数&quot;\ General\ &quot;例) &quot;"/>
    <numFmt numFmtId="186" formatCode="[$-F800]dddd\,\ mmmm\ dd\,\ yyyy"/>
    <numFmt numFmtId="187" formatCode="General&quot;例&quot;"/>
    <numFmt numFmtId="188" formatCode="yyyy&quot;年度&quot;;@"/>
    <numFmt numFmtId="189" formatCode="#,##0;;;@_ "/>
  </numFmts>
  <fonts count="8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0"/>
      <name val="ＭＳ Ｐゴシック"/>
      <family val="3"/>
      <charset val="128"/>
    </font>
    <font>
      <sz val="6"/>
      <name val="ＭＳ Ｐゴシック"/>
      <family val="3"/>
      <charset val="128"/>
    </font>
    <font>
      <sz val="12"/>
      <name val="ＭＳ Ｐゴシック"/>
      <family val="3"/>
      <charset val="128"/>
    </font>
    <font>
      <sz val="9"/>
      <name val="ＭＳ Ｐゴシック"/>
      <family val="3"/>
      <charset val="128"/>
    </font>
    <font>
      <sz val="6"/>
      <name val="ＭＳ Ｐゴシック"/>
      <family val="3"/>
      <charset val="128"/>
    </font>
    <font>
      <u/>
      <sz val="11"/>
      <color indexed="10"/>
      <name val="ＭＳ Ｐゴシック"/>
      <family val="3"/>
      <charset val="128"/>
    </font>
    <font>
      <sz val="11"/>
      <name val="ＭＳ Ｐゴシック"/>
      <family val="3"/>
      <charset val="128"/>
    </font>
    <font>
      <sz val="12"/>
      <color indexed="8"/>
      <name val="ＭＳ Ｐゴシック"/>
      <family val="3"/>
      <charset val="128"/>
    </font>
    <font>
      <sz val="11"/>
      <color theme="1"/>
      <name val="ＭＳ Ｐゴシック"/>
      <family val="3"/>
      <charset val="128"/>
      <scheme val="minor"/>
    </font>
    <font>
      <sz val="12"/>
      <color theme="1"/>
      <name val="ＭＳ Ｐゴシック"/>
      <family val="3"/>
      <charset val="128"/>
      <scheme val="minor"/>
    </font>
    <font>
      <b/>
      <sz val="12"/>
      <color theme="1"/>
      <name val="ＭＳ Ｐゴシック"/>
      <family val="3"/>
      <charset val="128"/>
      <scheme val="minor"/>
    </font>
    <font>
      <u/>
      <sz val="12"/>
      <color theme="1"/>
      <name val="ＭＳ Ｐゴシック"/>
      <family val="3"/>
      <charset val="128"/>
      <scheme val="minor"/>
    </font>
    <font>
      <sz val="10"/>
      <color rgb="FFFF0000"/>
      <name val="ＭＳ Ｐゴシック"/>
      <family val="3"/>
      <charset val="128"/>
    </font>
    <font>
      <sz val="8"/>
      <name val="ＭＳ Ｐゴシック"/>
      <family val="3"/>
      <charset val="128"/>
    </font>
    <font>
      <sz val="8"/>
      <color rgb="FFFF0000"/>
      <name val="ＭＳ Ｐゴシック"/>
      <family val="3"/>
      <charset val="128"/>
    </font>
    <font>
      <sz val="9"/>
      <color indexed="81"/>
      <name val="ＭＳ Ｐゴシック"/>
      <family val="3"/>
      <charset val="128"/>
    </font>
    <font>
      <b/>
      <sz val="9"/>
      <color indexed="81"/>
      <name val="ＭＳ Ｐゴシック"/>
      <family val="3"/>
      <charset val="128"/>
    </font>
    <font>
      <sz val="24"/>
      <name val="ＭＳ Ｐゴシック"/>
      <family val="3"/>
      <charset val="128"/>
    </font>
    <font>
      <sz val="11"/>
      <name val="HG丸ｺﾞｼｯｸM-PRO"/>
      <family val="3"/>
      <charset val="128"/>
    </font>
    <font>
      <sz val="10"/>
      <name val="HG丸ｺﾞｼｯｸM-PRO"/>
      <family val="3"/>
      <charset val="128"/>
    </font>
    <font>
      <sz val="9"/>
      <name val="HG丸ｺﾞｼｯｸM-PRO"/>
      <family val="3"/>
      <charset val="128"/>
    </font>
    <font>
      <u/>
      <sz val="11"/>
      <color theme="10"/>
      <name val="ＭＳ Ｐゴシック"/>
      <family val="3"/>
      <charset val="128"/>
    </font>
    <font>
      <u/>
      <sz val="11"/>
      <color theme="10"/>
      <name val="HG丸ｺﾞｼｯｸM-PRO"/>
      <family val="3"/>
      <charset val="128"/>
    </font>
    <font>
      <sz val="18"/>
      <name val="ＭＳ Ｐゴシック"/>
      <family val="3"/>
      <charset val="128"/>
    </font>
    <font>
      <sz val="8"/>
      <name val="HG丸ｺﾞｼｯｸM-PRO"/>
      <family val="3"/>
      <charset val="128"/>
    </font>
    <font>
      <sz val="10"/>
      <name val="ＭＳ 明朝"/>
      <family val="1"/>
      <charset val="128"/>
    </font>
    <font>
      <sz val="16"/>
      <name val="ＭＳ 明朝"/>
      <family val="1"/>
      <charset val="128"/>
    </font>
    <font>
      <sz val="11"/>
      <color theme="1"/>
      <name val="ＭＳ 明朝"/>
      <family val="1"/>
      <charset val="128"/>
    </font>
    <font>
      <vertAlign val="superscript"/>
      <sz val="10"/>
      <name val="ＭＳ Ｐゴシック"/>
      <family val="3"/>
      <charset val="128"/>
    </font>
    <font>
      <vertAlign val="superscript"/>
      <sz val="9"/>
      <name val="ＭＳ Ｐゴシック"/>
      <family val="3"/>
      <charset val="128"/>
    </font>
    <font>
      <sz val="14"/>
      <name val="ＭＳ Ｐゴシック"/>
      <family val="3"/>
      <charset val="128"/>
      <scheme val="minor"/>
    </font>
    <font>
      <sz val="11"/>
      <name val="ＭＳ Ｐゴシック"/>
      <family val="3"/>
      <charset val="128"/>
      <scheme val="minor"/>
    </font>
    <font>
      <sz val="12"/>
      <name val="ＭＳ Ｐゴシック"/>
      <family val="3"/>
      <charset val="128"/>
      <scheme val="minor"/>
    </font>
    <font>
      <b/>
      <sz val="12"/>
      <name val="ＭＳ Ｐゴシック"/>
      <family val="3"/>
      <charset val="128"/>
      <scheme val="minor"/>
    </font>
    <font>
      <sz val="9"/>
      <name val="ＭＳ Ｐゴシック"/>
      <family val="3"/>
      <charset val="128"/>
      <scheme val="minor"/>
    </font>
    <font>
      <sz val="14"/>
      <color theme="1"/>
      <name val="ＭＳ Ｐゴシック"/>
      <family val="2"/>
      <charset val="128"/>
      <scheme val="minor"/>
    </font>
    <font>
      <sz val="18"/>
      <color theme="1"/>
      <name val="ＭＳ Ｐゴシック"/>
      <family val="3"/>
      <charset val="128"/>
      <scheme val="minor"/>
    </font>
    <font>
      <sz val="6"/>
      <name val="ＭＳ Ｐゴシック"/>
      <family val="2"/>
      <charset val="128"/>
      <scheme val="minor"/>
    </font>
    <font>
      <b/>
      <sz val="10"/>
      <color theme="1"/>
      <name val="ＭＳ Ｐゴシック"/>
      <family val="3"/>
      <charset val="128"/>
      <scheme val="minor"/>
    </font>
    <font>
      <b/>
      <sz val="10"/>
      <color indexed="8"/>
      <name val="ＭＳ Ｐゴシック"/>
      <family val="3"/>
      <charset val="128"/>
    </font>
    <font>
      <b/>
      <sz val="11"/>
      <color theme="1"/>
      <name val="ＭＳ Ｐゴシック"/>
      <family val="3"/>
      <charset val="128"/>
      <scheme val="minor"/>
    </font>
    <font>
      <sz val="12"/>
      <color theme="1"/>
      <name val="ＭＳ Ｐゴシック"/>
      <family val="2"/>
      <charset val="128"/>
      <scheme val="minor"/>
    </font>
    <font>
      <sz val="14"/>
      <color theme="1"/>
      <name val="ＭＳ Ｐゴシック"/>
      <family val="3"/>
      <charset val="128"/>
      <scheme val="minor"/>
    </font>
    <font>
      <sz val="11"/>
      <color indexed="8"/>
      <name val="ＭＳ Ｐゴシック"/>
      <family val="3"/>
      <charset val="128"/>
      <scheme val="minor"/>
    </font>
    <font>
      <sz val="10"/>
      <color theme="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sz val="8"/>
      <color theme="1"/>
      <name val="ＭＳ Ｐゴシック"/>
      <family val="2"/>
      <charset val="128"/>
      <scheme val="minor"/>
    </font>
    <font>
      <sz val="22"/>
      <color theme="1"/>
      <name val="ＭＳ Ｐゴシック"/>
      <family val="2"/>
      <charset val="128"/>
      <scheme val="minor"/>
    </font>
    <font>
      <b/>
      <u/>
      <sz val="26"/>
      <color rgb="FFFF0000"/>
      <name val="ＭＳ Ｐゴシック"/>
      <family val="3"/>
      <charset val="128"/>
      <scheme val="minor"/>
    </font>
    <font>
      <b/>
      <sz val="11"/>
      <color rgb="FFFF0000"/>
      <name val="ＭＳ Ｐゴシック"/>
      <family val="3"/>
      <charset val="128"/>
      <scheme val="minor"/>
    </font>
    <font>
      <sz val="20"/>
      <color theme="1"/>
      <name val="ＭＳ Ｐゴシック"/>
      <family val="2"/>
      <charset val="128"/>
      <scheme val="minor"/>
    </font>
    <font>
      <sz val="20"/>
      <color theme="1"/>
      <name val="ＭＳ Ｐゴシック"/>
      <family val="3"/>
      <charset val="128"/>
      <scheme val="minor"/>
    </font>
    <font>
      <sz val="8"/>
      <color theme="1"/>
      <name val="ＭＳ Ｐゴシック"/>
      <family val="3"/>
      <charset val="128"/>
      <scheme val="minor"/>
    </font>
    <font>
      <sz val="72"/>
      <color theme="1"/>
      <name val="ＭＳ Ｐゴシック"/>
      <family val="2"/>
      <charset val="128"/>
      <scheme val="minor"/>
    </font>
    <font>
      <sz val="72"/>
      <color theme="1"/>
      <name val="ＭＳ Ｐゴシック"/>
      <family val="3"/>
      <charset val="128"/>
      <scheme val="minor"/>
    </font>
    <font>
      <sz val="26"/>
      <color theme="1"/>
      <name val="ＭＳ Ｐゴシック"/>
      <family val="2"/>
      <charset val="128"/>
      <scheme val="minor"/>
    </font>
    <font>
      <sz val="18"/>
      <color theme="1"/>
      <name val="ＭＳ Ｐゴシック"/>
      <family val="2"/>
      <charset val="128"/>
      <scheme val="minor"/>
    </font>
    <font>
      <sz val="10"/>
      <color theme="1"/>
      <name val="ＭＳ Ｐゴシック"/>
      <family val="3"/>
      <charset val="128"/>
    </font>
    <font>
      <sz val="11"/>
      <color theme="1"/>
      <name val="ＭＳ Ｐゴシック"/>
      <family val="3"/>
      <charset val="128"/>
    </font>
    <font>
      <b/>
      <u/>
      <sz val="12"/>
      <name val="ＭＳ Ｐゴシック"/>
      <family val="3"/>
      <charset val="128"/>
      <scheme val="minor"/>
    </font>
    <font>
      <sz val="11"/>
      <color rgb="FFFF0000"/>
      <name val="HG丸ｺﾞｼｯｸM-PRO"/>
      <family val="3"/>
      <charset val="128"/>
    </font>
    <font>
      <sz val="10"/>
      <color rgb="FFFF0000"/>
      <name val="HG丸ｺﾞｼｯｸM-PRO"/>
      <family val="3"/>
      <charset val="128"/>
    </font>
    <font>
      <sz val="20"/>
      <color rgb="FFFF0000"/>
      <name val="HG丸ｺﾞｼｯｸM-PRO"/>
      <family val="3"/>
      <charset val="128"/>
    </font>
    <font>
      <sz val="11"/>
      <color rgb="FF00B050"/>
      <name val="HG丸ｺﾞｼｯｸM-PRO"/>
      <family val="3"/>
      <charset val="128"/>
    </font>
    <font>
      <sz val="11"/>
      <color theme="9"/>
      <name val="HG丸ｺﾞｼｯｸM-PRO"/>
      <family val="3"/>
      <charset val="128"/>
    </font>
    <font>
      <sz val="11"/>
      <color theme="1"/>
      <name val="HG丸ｺﾞｼｯｸM-PRO"/>
      <family val="3"/>
      <charset val="128"/>
    </font>
    <font>
      <sz val="8"/>
      <color theme="1"/>
      <name val="HG丸ｺﾞｼｯｸM-PRO"/>
      <family val="3"/>
      <charset val="128"/>
    </font>
    <font>
      <sz val="9"/>
      <color theme="1"/>
      <name val="ＭＳ Ｐゴシック"/>
      <family val="3"/>
      <charset val="128"/>
    </font>
    <font>
      <sz val="8"/>
      <color theme="1"/>
      <name val="ＭＳ Ｐゴシック"/>
      <family val="3"/>
      <charset val="128"/>
    </font>
    <font>
      <sz val="8"/>
      <color rgb="FFFF0000"/>
      <name val="HG丸ｺﾞｼｯｸM-PRO"/>
      <family val="3"/>
      <charset val="128"/>
    </font>
    <font>
      <strike/>
      <sz val="11"/>
      <name val="ＭＳ Ｐゴシック"/>
      <family val="3"/>
      <charset val="128"/>
    </font>
    <font>
      <strike/>
      <sz val="11"/>
      <color theme="1"/>
      <name val="ＭＳ Ｐゴシック"/>
      <family val="3"/>
      <charset val="128"/>
      <scheme val="minor"/>
    </font>
  </fonts>
  <fills count="14">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rgb="FFFFC000"/>
        <bgColor indexed="64"/>
      </patternFill>
    </fill>
    <fill>
      <patternFill patternType="solid">
        <fgColor theme="7" tint="0.59999389629810485"/>
        <bgColor indexed="64"/>
      </patternFill>
    </fill>
    <fill>
      <patternFill patternType="solid">
        <fgColor indexed="9"/>
        <bgColor indexed="64"/>
      </patternFill>
    </fill>
    <fill>
      <patternFill patternType="solid">
        <fgColor theme="6" tint="0.39997558519241921"/>
        <bgColor indexed="64"/>
      </patternFill>
    </fill>
    <fill>
      <patternFill patternType="solid">
        <fgColor rgb="FFCCFF99"/>
        <bgColor indexed="64"/>
      </patternFill>
    </fill>
    <fill>
      <patternFill patternType="solid">
        <fgColor rgb="FFFFCCFF"/>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9" tint="-0.249977111117893"/>
        <bgColor indexed="64"/>
      </patternFill>
    </fill>
  </fills>
  <borders count="160">
    <border>
      <left/>
      <right/>
      <top/>
      <bottom/>
      <diagonal/>
    </border>
    <border>
      <left style="thin">
        <color indexed="64"/>
      </left>
      <right/>
      <top/>
      <bottom/>
      <diagonal/>
    </border>
    <border>
      <left style="dotted">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style="thin">
        <color indexed="64"/>
      </bottom>
      <diagonal/>
    </border>
    <border>
      <left/>
      <right/>
      <top/>
      <bottom style="thin">
        <color indexed="64"/>
      </bottom>
      <diagonal/>
    </border>
    <border>
      <left style="dotted">
        <color indexed="64"/>
      </left>
      <right/>
      <top/>
      <bottom style="thin">
        <color indexed="64"/>
      </bottom>
      <diagonal/>
    </border>
    <border>
      <left/>
      <right style="dotted">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hair">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hair">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bottom style="double">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diagonalUp="1">
      <left/>
      <right style="thin">
        <color indexed="64"/>
      </right>
      <top style="hair">
        <color indexed="64"/>
      </top>
      <bottom style="hair">
        <color indexed="64"/>
      </bottom>
      <diagonal style="dotted">
        <color indexed="64"/>
      </diagonal>
    </border>
    <border>
      <left style="dotted">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diagonalUp="1">
      <left style="thin">
        <color indexed="64"/>
      </left>
      <right/>
      <top style="hair">
        <color indexed="64"/>
      </top>
      <bottom style="hair">
        <color indexed="64"/>
      </bottom>
      <diagonal style="dotted">
        <color indexed="64"/>
      </diagonal>
    </border>
    <border>
      <left style="thin">
        <color indexed="64"/>
      </left>
      <right style="dotted">
        <color indexed="64"/>
      </right>
      <top style="hair">
        <color indexed="64"/>
      </top>
      <bottom/>
      <diagonal/>
    </border>
    <border>
      <left style="dotted">
        <color indexed="64"/>
      </left>
      <right style="dotted">
        <color indexed="64"/>
      </right>
      <top style="hair">
        <color indexed="64"/>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dotted">
        <color indexed="64"/>
      </right>
      <top style="hair">
        <color indexed="64"/>
      </top>
      <bottom style="hair">
        <color indexed="64"/>
      </bottom>
      <diagonal/>
    </border>
    <border>
      <left style="dotted">
        <color indexed="64"/>
      </left>
      <right style="dotted">
        <color indexed="64"/>
      </right>
      <top style="hair">
        <color indexed="64"/>
      </top>
      <bottom style="hair">
        <color indexed="64"/>
      </bottom>
      <diagonal/>
    </border>
    <border diagonalUp="1">
      <left style="dotted">
        <color indexed="64"/>
      </left>
      <right style="thin">
        <color indexed="64"/>
      </right>
      <top style="hair">
        <color indexed="64"/>
      </top>
      <bottom style="hair">
        <color indexed="64"/>
      </bottom>
      <diagonal style="dotted">
        <color indexed="64"/>
      </diagonal>
    </border>
    <border>
      <left style="thin">
        <color indexed="64"/>
      </left>
      <right style="dotted">
        <color indexed="64"/>
      </right>
      <top style="thin">
        <color indexed="64"/>
      </top>
      <bottom style="hair">
        <color indexed="64"/>
      </bottom>
      <diagonal/>
    </border>
    <border>
      <left style="thin">
        <color indexed="64"/>
      </left>
      <right style="dotted">
        <color indexed="64"/>
      </right>
      <top/>
      <bottom style="dotted">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diagonalUp="1">
      <left style="dotted">
        <color indexed="64"/>
      </left>
      <right style="dotted">
        <color indexed="64"/>
      </right>
      <top style="hair">
        <color indexed="64"/>
      </top>
      <bottom style="hair">
        <color indexed="64"/>
      </bottom>
      <diagonal style="dotted">
        <color indexed="64"/>
      </diagonal>
    </border>
    <border diagonalUp="1">
      <left style="thin">
        <color indexed="64"/>
      </left>
      <right/>
      <top style="hair">
        <color indexed="64"/>
      </top>
      <bottom style="hair">
        <color indexed="64"/>
      </bottom>
      <diagonal style="thin">
        <color indexed="64"/>
      </diagonal>
    </border>
    <border diagonalUp="1">
      <left style="thin">
        <color indexed="64"/>
      </left>
      <right style="dotted">
        <color indexed="64"/>
      </right>
      <top style="hair">
        <color indexed="64"/>
      </top>
      <bottom style="hair">
        <color indexed="64"/>
      </bottom>
      <diagonal style="dotted">
        <color indexed="64"/>
      </diagonal>
    </border>
    <border diagonalUp="1">
      <left style="thin">
        <color indexed="64"/>
      </left>
      <right/>
      <top style="hair">
        <color indexed="64"/>
      </top>
      <bottom/>
      <diagonal style="thin">
        <color indexed="64"/>
      </diagonal>
    </border>
    <border diagonalUp="1">
      <left style="thin">
        <color indexed="64"/>
      </left>
      <right/>
      <top/>
      <bottom/>
      <diagonal style="thin">
        <color indexed="64"/>
      </diagonal>
    </border>
    <border diagonalUp="1">
      <left style="thin">
        <color indexed="64"/>
      </left>
      <right/>
      <top/>
      <bottom style="hair">
        <color indexed="64"/>
      </bottom>
      <diagonal style="thin">
        <color indexed="64"/>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dotted">
        <color indexed="64"/>
      </top>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bottom style="hair">
        <color indexed="64"/>
      </bottom>
      <diagonal/>
    </border>
    <border>
      <left style="dotted">
        <color indexed="64"/>
      </left>
      <right style="dotted">
        <color indexed="64"/>
      </right>
      <top/>
      <bottom style="hair">
        <color indexed="64"/>
      </bottom>
      <diagonal/>
    </border>
    <border>
      <left style="dotted">
        <color indexed="64"/>
      </left>
      <right style="thin">
        <color indexed="64"/>
      </right>
      <top/>
      <bottom style="hair">
        <color indexed="64"/>
      </bottom>
      <diagonal/>
    </border>
    <border diagonalUp="1">
      <left/>
      <right/>
      <top/>
      <bottom/>
      <diagonal style="thin">
        <color auto="1"/>
      </diagonal>
    </border>
    <border>
      <left style="thin">
        <color indexed="64"/>
      </left>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style="dotted">
        <color indexed="64"/>
      </left>
      <right style="thin">
        <color indexed="64"/>
      </right>
      <top style="dotted">
        <color indexed="64"/>
      </top>
      <bottom style="thin">
        <color indexed="64"/>
      </bottom>
      <diagonal/>
    </border>
    <border>
      <left style="dotted">
        <color indexed="64"/>
      </left>
      <right style="dotted">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double">
        <color indexed="64"/>
      </bottom>
      <diagonal/>
    </border>
    <border diagonalUp="1">
      <left style="dotted">
        <color indexed="64"/>
      </left>
      <right style="dotted">
        <color indexed="64"/>
      </right>
      <top style="thin">
        <color indexed="64"/>
      </top>
      <bottom style="hair">
        <color indexed="64"/>
      </bottom>
      <diagonal style="dotted">
        <color indexed="64"/>
      </diagonal>
    </border>
    <border diagonalUp="1">
      <left style="dotted">
        <color indexed="64"/>
      </left>
      <right style="dotted">
        <color indexed="64"/>
      </right>
      <top/>
      <bottom style="hair">
        <color indexed="64"/>
      </bottom>
      <diagonal style="dotted">
        <color indexed="64"/>
      </diagonal>
    </border>
    <border>
      <left style="dotted">
        <color indexed="64"/>
      </left>
      <right style="thin">
        <color indexed="64"/>
      </right>
      <top style="thin">
        <color indexed="64"/>
      </top>
      <bottom/>
      <diagonal/>
    </border>
    <border diagonalUp="1">
      <left style="dotted">
        <color indexed="64"/>
      </left>
      <right style="thin">
        <color indexed="64"/>
      </right>
      <top style="thin">
        <color indexed="64"/>
      </top>
      <bottom style="hair">
        <color indexed="64"/>
      </bottom>
      <diagonal style="dotted">
        <color indexed="64"/>
      </diagonal>
    </border>
    <border diagonalUp="1">
      <left style="dotted">
        <color indexed="64"/>
      </left>
      <right style="thin">
        <color indexed="64"/>
      </right>
      <top/>
      <bottom style="hair">
        <color indexed="64"/>
      </bottom>
      <diagonal style="dotted">
        <color indexed="64"/>
      </diagonal>
    </border>
    <border>
      <left/>
      <right style="thin">
        <color indexed="64"/>
      </right>
      <top style="dotted">
        <color indexed="64"/>
      </top>
      <bottom style="thin">
        <color indexed="64"/>
      </bottom>
      <diagonal/>
    </border>
    <border>
      <left style="thin">
        <color indexed="64"/>
      </left>
      <right style="thin">
        <color indexed="64"/>
      </right>
      <top style="hair">
        <color indexed="64"/>
      </top>
      <bottom/>
      <diagonal/>
    </border>
    <border>
      <left style="dotted">
        <color indexed="64"/>
      </left>
      <right style="thin">
        <color indexed="64"/>
      </right>
      <top style="hair">
        <color indexed="64"/>
      </top>
      <bottom/>
      <diagonal/>
    </border>
    <border diagonalUp="1">
      <left style="dotted">
        <color indexed="64"/>
      </left>
      <right style="dotted">
        <color indexed="64"/>
      </right>
      <top style="dotted">
        <color indexed="64"/>
      </top>
      <bottom style="dotted">
        <color indexed="64"/>
      </bottom>
      <diagonal style="dotted">
        <color indexed="64"/>
      </diagonal>
    </border>
    <border diagonalUp="1">
      <left style="dotted">
        <color indexed="64"/>
      </left>
      <right style="thin">
        <color indexed="64"/>
      </right>
      <top style="dotted">
        <color indexed="64"/>
      </top>
      <bottom style="dotted">
        <color indexed="64"/>
      </bottom>
      <diagonal style="dotted">
        <color indexed="64"/>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uble">
        <color indexed="64"/>
      </top>
      <bottom/>
      <diagonal/>
    </border>
    <border>
      <left style="thin">
        <color indexed="64"/>
      </left>
      <right style="double">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double">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double">
        <color indexed="64"/>
      </right>
      <top style="dotted">
        <color indexed="64"/>
      </top>
      <bottom style="thin">
        <color indexed="64"/>
      </bottom>
      <diagonal/>
    </border>
    <border>
      <left/>
      <right/>
      <top style="double">
        <color auto="1"/>
      </top>
      <bottom/>
      <diagonal/>
    </border>
    <border>
      <left style="thin">
        <color indexed="64"/>
      </left>
      <right style="double">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style="dotted">
        <color indexed="64"/>
      </bottom>
      <diagonal/>
    </border>
    <border>
      <left style="thin">
        <color indexed="64"/>
      </left>
      <right style="double">
        <color indexed="64"/>
      </right>
      <top/>
      <bottom style="thin">
        <color indexed="64"/>
      </bottom>
      <diagonal/>
    </border>
    <border>
      <left style="double">
        <color indexed="64"/>
      </left>
      <right/>
      <top style="thin">
        <color indexed="64"/>
      </top>
      <bottom style="dotted">
        <color indexed="64"/>
      </bottom>
      <diagonal/>
    </border>
    <border>
      <left style="double">
        <color indexed="64"/>
      </left>
      <right/>
      <top style="dotted">
        <color indexed="64"/>
      </top>
      <bottom style="dotted">
        <color indexed="64"/>
      </bottom>
      <diagonal/>
    </border>
    <border>
      <left style="double">
        <color indexed="64"/>
      </left>
      <right/>
      <top style="dotted">
        <color indexed="64"/>
      </top>
      <bottom style="thin">
        <color indexed="64"/>
      </bottom>
      <diagonal/>
    </border>
    <border>
      <left style="double">
        <color indexed="64"/>
      </left>
      <right style="dotted">
        <color indexed="64"/>
      </right>
      <top style="thin">
        <color indexed="64"/>
      </top>
      <bottom style="dotted">
        <color indexed="64"/>
      </bottom>
      <diagonal/>
    </border>
    <border>
      <left style="double">
        <color indexed="64"/>
      </left>
      <right style="dotted">
        <color indexed="64"/>
      </right>
      <top style="dotted">
        <color indexed="64"/>
      </top>
      <bottom style="dotted">
        <color indexed="64"/>
      </bottom>
      <diagonal/>
    </border>
    <border diagonalUp="1">
      <left style="dotted">
        <color indexed="64"/>
      </left>
      <right style="dotted">
        <color indexed="64"/>
      </right>
      <top style="thin">
        <color indexed="64"/>
      </top>
      <bottom style="dotted">
        <color indexed="64"/>
      </bottom>
      <diagonal style="dotted">
        <color indexed="64"/>
      </diagonal>
    </border>
    <border diagonalUp="1">
      <left style="thin">
        <color indexed="64"/>
      </left>
      <right style="dotted">
        <color indexed="64"/>
      </right>
      <top style="dotted">
        <color indexed="64"/>
      </top>
      <bottom style="dotted">
        <color indexed="64"/>
      </bottom>
      <diagonal style="dotted">
        <color indexed="64"/>
      </diagonal>
    </border>
    <border diagonalUp="1">
      <left style="dotted">
        <color indexed="64"/>
      </left>
      <right style="thin">
        <color indexed="64"/>
      </right>
      <top style="dotted">
        <color indexed="64"/>
      </top>
      <bottom style="thin">
        <color indexed="64"/>
      </bottom>
      <diagonal style="dotted">
        <color indexed="64"/>
      </diagonal>
    </border>
    <border diagonalUp="1">
      <left style="dotted">
        <color indexed="64"/>
      </left>
      <right style="dotted">
        <color indexed="64"/>
      </right>
      <top style="dotted">
        <color indexed="64"/>
      </top>
      <bottom style="thin">
        <color indexed="64"/>
      </bottom>
      <diagonal style="dotted">
        <color indexed="64"/>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double">
        <color indexed="64"/>
      </left>
      <right style="thin">
        <color indexed="64"/>
      </right>
      <top style="dotted">
        <color indexed="64"/>
      </top>
      <bottom style="dotted">
        <color indexed="64"/>
      </bottom>
      <diagonal/>
    </border>
    <border diagonalUp="1">
      <left style="thin">
        <color indexed="64"/>
      </left>
      <right style="thin">
        <color indexed="64"/>
      </right>
      <top style="thin">
        <color indexed="64"/>
      </top>
      <bottom/>
      <diagonal style="dotted">
        <color indexed="64"/>
      </diagonal>
    </border>
    <border diagonalUp="1">
      <left style="thin">
        <color indexed="64"/>
      </left>
      <right style="thin">
        <color indexed="64"/>
      </right>
      <top style="hair">
        <color indexed="64"/>
      </top>
      <bottom style="hair">
        <color indexed="64"/>
      </bottom>
      <diagonal style="dotted">
        <color indexed="64"/>
      </diagonal>
    </border>
    <border diagonalUp="1">
      <left style="thin">
        <color indexed="64"/>
      </left>
      <right style="thin">
        <color indexed="64"/>
      </right>
      <top style="hair">
        <color indexed="64"/>
      </top>
      <bottom style="thin">
        <color indexed="64"/>
      </bottom>
      <diagonal style="dotted">
        <color indexed="64"/>
      </diagonal>
    </border>
    <border>
      <left/>
      <right style="dotted">
        <color indexed="64"/>
      </right>
      <top style="hair">
        <color indexed="64"/>
      </top>
      <bottom style="hair">
        <color indexed="64"/>
      </bottom>
      <diagonal/>
    </border>
    <border>
      <left/>
      <right style="dotted">
        <color indexed="64"/>
      </right>
      <top style="hair">
        <color indexed="64"/>
      </top>
      <bottom/>
      <diagonal/>
    </border>
    <border>
      <left style="dotted">
        <color indexed="64"/>
      </left>
      <right/>
      <top style="thin">
        <color indexed="64"/>
      </top>
      <bottom/>
      <diagonal/>
    </border>
    <border>
      <left/>
      <right style="dotted">
        <color indexed="64"/>
      </right>
      <top style="thin">
        <color indexed="64"/>
      </top>
      <bottom/>
      <diagonal/>
    </border>
    <border diagonalUp="1">
      <left style="dotted">
        <color indexed="64"/>
      </left>
      <right/>
      <top style="hair">
        <color indexed="64"/>
      </top>
      <bottom style="hair">
        <color indexed="64"/>
      </bottom>
      <diagonal style="dotted">
        <color indexed="64"/>
      </diagonal>
    </border>
    <border diagonalUp="1">
      <left/>
      <right/>
      <top style="hair">
        <color indexed="64"/>
      </top>
      <bottom style="hair">
        <color indexed="64"/>
      </bottom>
      <diagonal style="dotted">
        <color indexed="64"/>
      </diagonal>
    </border>
    <border diagonalUp="1">
      <left/>
      <right style="dotted">
        <color indexed="64"/>
      </right>
      <top style="hair">
        <color indexed="64"/>
      </top>
      <bottom style="hair">
        <color indexed="64"/>
      </bottom>
      <diagonal style="dotted">
        <color indexed="64"/>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style="medium">
        <color auto="1"/>
      </right>
      <top/>
      <bottom style="thin">
        <color auto="1"/>
      </bottom>
      <diagonal/>
    </border>
    <border>
      <left style="double">
        <color indexed="64"/>
      </left>
      <right style="thin">
        <color indexed="64"/>
      </right>
      <top style="dotted">
        <color indexed="64"/>
      </top>
      <bottom style="thin">
        <color indexed="64"/>
      </bottom>
      <diagonal/>
    </border>
    <border>
      <left style="thin">
        <color indexed="64"/>
      </left>
      <right style="double">
        <color indexed="64"/>
      </right>
      <top style="dotted">
        <color indexed="64"/>
      </top>
      <bottom/>
      <diagonal/>
    </border>
    <border>
      <left style="thin">
        <color indexed="64"/>
      </left>
      <right/>
      <top style="double">
        <color indexed="64"/>
      </top>
      <bottom/>
      <diagonal/>
    </border>
    <border diagonalUp="1">
      <left/>
      <right style="dotted">
        <color indexed="64"/>
      </right>
      <top style="thin">
        <color indexed="64"/>
      </top>
      <bottom style="hair">
        <color indexed="64"/>
      </bottom>
      <diagonal style="dotted">
        <color indexed="64"/>
      </diagonal>
    </border>
    <border diagonalUp="1">
      <left/>
      <right style="dotted">
        <color indexed="64"/>
      </right>
      <top/>
      <bottom style="hair">
        <color indexed="64"/>
      </bottom>
      <diagonal style="dotted">
        <color indexed="64"/>
      </diagonal>
    </border>
    <border>
      <left/>
      <right style="dotted">
        <color indexed="64"/>
      </right>
      <top/>
      <bottom style="hair">
        <color indexed="64"/>
      </bottom>
      <diagonal/>
    </border>
    <border>
      <left/>
      <right style="thin">
        <color indexed="64"/>
      </right>
      <top style="double">
        <color indexed="64"/>
      </top>
      <bottom/>
      <diagonal/>
    </border>
    <border>
      <left/>
      <right style="dotted">
        <color indexed="64"/>
      </right>
      <top style="double">
        <color indexed="64"/>
      </top>
      <bottom/>
      <diagonal/>
    </border>
    <border>
      <left style="dotted">
        <color indexed="64"/>
      </left>
      <right style="dotted">
        <color indexed="64"/>
      </right>
      <top style="double">
        <color indexed="64"/>
      </top>
      <bottom/>
      <diagonal/>
    </border>
    <border>
      <left style="dotted">
        <color indexed="64"/>
      </left>
      <right style="thin">
        <color indexed="64"/>
      </right>
      <top style="double">
        <color indexed="64"/>
      </top>
      <bottom/>
      <diagonal/>
    </border>
    <border diagonalUp="1">
      <left style="thin">
        <color indexed="64"/>
      </left>
      <right style="thin">
        <color indexed="64"/>
      </right>
      <top style="thin">
        <color indexed="64"/>
      </top>
      <bottom style="hair">
        <color indexed="64"/>
      </bottom>
      <diagonal style="dotted">
        <color indexed="64"/>
      </diagonal>
    </border>
    <border>
      <left style="thin">
        <color indexed="64"/>
      </left>
      <right style="thin">
        <color indexed="64"/>
      </right>
      <top style="hair">
        <color indexed="64"/>
      </top>
      <bottom style="double">
        <color indexed="64"/>
      </bottom>
      <diagonal/>
    </border>
    <border>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top/>
      <bottom style="hair">
        <color indexed="64"/>
      </bottom>
      <diagonal/>
    </border>
    <border>
      <left style="thin">
        <color indexed="64"/>
      </left>
      <right/>
      <top style="double">
        <color indexed="64"/>
      </top>
      <bottom style="thin">
        <color indexed="64"/>
      </bottom>
      <diagonal/>
    </border>
    <border diagonalUp="1">
      <left/>
      <right style="dotted">
        <color indexed="64"/>
      </right>
      <top style="dotted">
        <color indexed="64"/>
      </top>
      <bottom style="dotted">
        <color indexed="64"/>
      </bottom>
      <diagonal style="dotted">
        <color indexed="64"/>
      </diagonal>
    </border>
    <border diagonalUp="1">
      <left style="dotted">
        <color indexed="64"/>
      </left>
      <right style="hair">
        <color indexed="64"/>
      </right>
      <top style="hair">
        <color indexed="64"/>
      </top>
      <bottom style="hair">
        <color indexed="64"/>
      </bottom>
      <diagonal style="dotted">
        <color indexed="64"/>
      </diagonal>
    </border>
    <border>
      <left style="hair">
        <color indexed="64"/>
      </left>
      <right style="thin">
        <color indexed="64"/>
      </right>
      <top style="hair">
        <color indexed="64"/>
      </top>
      <bottom style="hair">
        <color indexed="64"/>
      </bottom>
      <diagonal/>
    </border>
    <border>
      <left style="hair">
        <color indexed="64"/>
      </left>
      <right/>
      <top/>
      <bottom/>
      <diagonal/>
    </border>
    <border>
      <left style="thin">
        <color indexed="64"/>
      </left>
      <right style="dotted">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diagonalUp="1">
      <left style="dotted">
        <color indexed="64"/>
      </left>
      <right style="thin">
        <color indexed="64"/>
      </right>
      <top style="thin">
        <color indexed="64"/>
      </top>
      <bottom style="medium">
        <color indexed="64"/>
      </bottom>
      <diagonal style="dotted">
        <color indexed="64"/>
      </diagonal>
    </border>
    <border diagonalUp="1">
      <left style="dotted">
        <color indexed="64"/>
      </left>
      <right style="thin">
        <color indexed="64"/>
      </right>
      <top style="thin">
        <color indexed="64"/>
      </top>
      <bottom style="dotted">
        <color indexed="64"/>
      </bottom>
      <diagonal style="dotted">
        <color indexed="64"/>
      </diagonal>
    </border>
    <border>
      <left/>
      <right style="thin">
        <color indexed="64"/>
      </right>
      <top/>
      <bottom style="double">
        <color indexed="64"/>
      </bottom>
      <diagonal/>
    </border>
  </borders>
  <cellStyleXfs count="22">
    <xf numFmtId="0" fontId="0" fillId="0" borderId="0"/>
    <xf numFmtId="38" fontId="13" fillId="0" borderId="0" applyFont="0" applyFill="0" applyBorder="0" applyAlignment="0" applyProtection="0">
      <alignment vertical="center"/>
    </xf>
    <xf numFmtId="0" fontId="15" fillId="0" borderId="0">
      <alignment vertical="center"/>
    </xf>
    <xf numFmtId="0" fontId="13" fillId="0" borderId="0"/>
    <xf numFmtId="38" fontId="13" fillId="0" borderId="0" applyFont="0" applyFill="0" applyBorder="0" applyAlignment="0" applyProtection="0"/>
    <xf numFmtId="0" fontId="28" fillId="0" borderId="0" applyNumberFormat="0" applyFill="0" applyBorder="0" applyAlignment="0" applyProtection="0"/>
    <xf numFmtId="0" fontId="6" fillId="0" borderId="0">
      <alignment vertical="center"/>
    </xf>
    <xf numFmtId="38" fontId="13"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0" fontId="13" fillId="0" borderId="0">
      <alignment vertical="center"/>
    </xf>
    <xf numFmtId="0" fontId="15" fillId="0" borderId="0">
      <alignment vertical="center"/>
    </xf>
    <xf numFmtId="0" fontId="13" fillId="0" borderId="0"/>
    <xf numFmtId="0" fontId="13" fillId="0" borderId="0"/>
    <xf numFmtId="0" fontId="13" fillId="0" borderId="0">
      <alignment vertical="center"/>
    </xf>
    <xf numFmtId="0" fontId="5"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847">
    <xf numFmtId="0" fontId="0" fillId="0" borderId="0" xfId="0"/>
    <xf numFmtId="0" fontId="7" fillId="0" borderId="0" xfId="0" applyFont="1" applyAlignment="1">
      <alignment horizontal="center"/>
    </xf>
    <xf numFmtId="0" fontId="7" fillId="0" borderId="0" xfId="0" applyFont="1"/>
    <xf numFmtId="0" fontId="7" fillId="0" borderId="0" xfId="0" applyFont="1" applyAlignment="1">
      <alignment horizontal="right"/>
    </xf>
    <xf numFmtId="0" fontId="7" fillId="0" borderId="10" xfId="0" applyFont="1" applyBorder="1" applyAlignment="1">
      <alignment horizontal="center"/>
    </xf>
    <xf numFmtId="0" fontId="7" fillId="0" borderId="11" xfId="0" applyFont="1" applyBorder="1"/>
    <xf numFmtId="0" fontId="7" fillId="0" borderId="12" xfId="0" applyFont="1" applyBorder="1"/>
    <xf numFmtId="0" fontId="7" fillId="0" borderId="14" xfId="0" applyFont="1" applyBorder="1" applyAlignment="1">
      <alignment horizontal="center"/>
    </xf>
    <xf numFmtId="0" fontId="7" fillId="0" borderId="12" xfId="0" applyFont="1" applyBorder="1" applyAlignment="1">
      <alignment horizontal="center"/>
    </xf>
    <xf numFmtId="0" fontId="7" fillId="0" borderId="15" xfId="0" applyFont="1" applyBorder="1" applyAlignment="1">
      <alignment horizontal="center"/>
    </xf>
    <xf numFmtId="0" fontId="7" fillId="0" borderId="16" xfId="0" applyFont="1" applyBorder="1"/>
    <xf numFmtId="0" fontId="7" fillId="0" borderId="17" xfId="0" applyFont="1" applyBorder="1"/>
    <xf numFmtId="0" fontId="7" fillId="0" borderId="19" xfId="0" applyFont="1" applyBorder="1" applyAlignment="1">
      <alignment horizontal="center"/>
    </xf>
    <xf numFmtId="0" fontId="7" fillId="0" borderId="17" xfId="0" applyFont="1" applyBorder="1" applyAlignment="1">
      <alignment horizontal="center"/>
    </xf>
    <xf numFmtId="0" fontId="7" fillId="0" borderId="20" xfId="0" applyFont="1" applyBorder="1"/>
    <xf numFmtId="0" fontId="7" fillId="0" borderId="15" xfId="0" applyFont="1" applyBorder="1"/>
    <xf numFmtId="0" fontId="7" fillId="0" borderId="0" xfId="0" applyFont="1" applyAlignment="1">
      <alignment vertical="center"/>
    </xf>
    <xf numFmtId="0" fontId="7" fillId="0" borderId="20" xfId="0" applyFont="1" applyBorder="1" applyAlignment="1">
      <alignment horizontal="center"/>
    </xf>
    <xf numFmtId="0" fontId="15" fillId="0" borderId="0" xfId="2">
      <alignment vertical="center"/>
    </xf>
    <xf numFmtId="0" fontId="16" fillId="0" borderId="0" xfId="2" applyFont="1">
      <alignment vertical="center"/>
    </xf>
    <xf numFmtId="0" fontId="17" fillId="0" borderId="0" xfId="2" applyFont="1">
      <alignment vertical="center"/>
    </xf>
    <xf numFmtId="0" fontId="18" fillId="0" borderId="0" xfId="2" applyFont="1">
      <alignment vertical="center"/>
    </xf>
    <xf numFmtId="58" fontId="15" fillId="0" borderId="0" xfId="2" applyNumberFormat="1" applyAlignment="1">
      <alignment horizontal="right" vertical="center"/>
    </xf>
    <xf numFmtId="0" fontId="7" fillId="4" borderId="51" xfId="0" applyFont="1" applyFill="1" applyBorder="1" applyAlignment="1" applyProtection="1">
      <alignment horizontal="center"/>
      <protection locked="0"/>
    </xf>
    <xf numFmtId="0" fontId="7" fillId="4" borderId="48" xfId="0" applyFont="1" applyFill="1" applyBorder="1" applyAlignment="1" applyProtection="1">
      <alignment horizontal="center"/>
      <protection locked="0"/>
    </xf>
    <xf numFmtId="0" fontId="7" fillId="4" borderId="49" xfId="0" applyFont="1" applyFill="1" applyBorder="1" applyAlignment="1" applyProtection="1">
      <alignment horizontal="center"/>
      <protection locked="0"/>
    </xf>
    <xf numFmtId="177" fontId="7" fillId="5" borderId="48" xfId="0" applyNumberFormat="1" applyFont="1" applyFill="1" applyBorder="1" applyAlignment="1" applyProtection="1">
      <alignment horizontal="center"/>
      <protection locked="0"/>
    </xf>
    <xf numFmtId="0" fontId="7" fillId="5" borderId="48" xfId="0" applyFont="1" applyFill="1" applyBorder="1" applyAlignment="1" applyProtection="1">
      <alignment horizontal="center"/>
      <protection locked="0"/>
    </xf>
    <xf numFmtId="0" fontId="7" fillId="5" borderId="49" xfId="0" applyFont="1" applyFill="1" applyBorder="1" applyAlignment="1" applyProtection="1">
      <alignment horizontal="center"/>
      <protection locked="0"/>
    </xf>
    <xf numFmtId="0" fontId="7" fillId="4" borderId="66" xfId="0" applyFont="1" applyFill="1" applyBorder="1" applyAlignment="1" applyProtection="1">
      <alignment horizontal="center"/>
      <protection locked="0"/>
    </xf>
    <xf numFmtId="0" fontId="7" fillId="5" borderId="71" xfId="0" applyFont="1" applyFill="1" applyBorder="1" applyAlignment="1" applyProtection="1">
      <alignment horizontal="center"/>
      <protection locked="0"/>
    </xf>
    <xf numFmtId="38" fontId="7" fillId="0" borderId="0" xfId="4" applyFont="1" applyAlignment="1">
      <alignment horizontal="center"/>
    </xf>
    <xf numFmtId="38" fontId="7" fillId="0" borderId="0" xfId="4" applyFont="1" applyAlignment="1">
      <alignment shrinkToFit="1"/>
    </xf>
    <xf numFmtId="38" fontId="7" fillId="0" borderId="0" xfId="4" applyFont="1"/>
    <xf numFmtId="38" fontId="7" fillId="0" borderId="0" xfId="4" applyFont="1" applyAlignment="1"/>
    <xf numFmtId="38" fontId="7" fillId="0" borderId="0" xfId="4" applyFont="1" applyAlignment="1">
      <alignment horizontal="center" vertical="center"/>
    </xf>
    <xf numFmtId="38" fontId="7" fillId="0" borderId="0" xfId="4" applyFont="1" applyAlignment="1">
      <alignment horizontal="distributed" vertical="center" shrinkToFit="1"/>
    </xf>
    <xf numFmtId="38" fontId="7" fillId="0" borderId="0" xfId="4" applyFont="1" applyAlignment="1">
      <alignment vertical="center"/>
    </xf>
    <xf numFmtId="38" fontId="7" fillId="0" borderId="31" xfId="4" applyFont="1" applyBorder="1" applyAlignment="1">
      <alignment horizontal="center" shrinkToFit="1"/>
    </xf>
    <xf numFmtId="38" fontId="24" fillId="0" borderId="0" xfId="4" applyFont="1" applyBorder="1" applyAlignment="1">
      <alignment horizontal="center"/>
    </xf>
    <xf numFmtId="38" fontId="7" fillId="0" borderId="74" xfId="4" applyFont="1" applyBorder="1" applyAlignment="1">
      <alignment shrinkToFit="1"/>
    </xf>
    <xf numFmtId="38" fontId="7" fillId="0" borderId="32" xfId="4" applyFont="1" applyBorder="1" applyAlignment="1">
      <alignment shrinkToFit="1"/>
    </xf>
    <xf numFmtId="38" fontId="7" fillId="0" borderId="1" xfId="4" applyFont="1" applyBorder="1" applyAlignment="1"/>
    <xf numFmtId="38" fontId="7" fillId="0" borderId="0" xfId="4" applyFont="1" applyBorder="1" applyAlignment="1">
      <alignment horizontal="center"/>
    </xf>
    <xf numFmtId="38" fontId="7" fillId="0" borderId="19" xfId="4" applyFont="1" applyBorder="1" applyAlignment="1">
      <alignment shrinkToFit="1"/>
    </xf>
    <xf numFmtId="38" fontId="7" fillId="0" borderId="0" xfId="4" applyFont="1" applyBorder="1"/>
    <xf numFmtId="38" fontId="7" fillId="0" borderId="75" xfId="4" applyFont="1" applyBorder="1" applyAlignment="1">
      <alignment horizontal="left" shrinkToFit="1"/>
    </xf>
    <xf numFmtId="38" fontId="7" fillId="0" borderId="0" xfId="4" applyFont="1" applyFill="1" applyAlignment="1">
      <alignment horizontal="center"/>
    </xf>
    <xf numFmtId="38" fontId="7" fillId="0" borderId="0" xfId="4" applyFont="1" applyFill="1" applyAlignment="1">
      <alignment shrinkToFit="1"/>
    </xf>
    <xf numFmtId="38" fontId="7" fillId="0" borderId="0" xfId="4" applyFont="1" applyFill="1" applyAlignment="1"/>
    <xf numFmtId="38" fontId="7" fillId="0" borderId="0" xfId="4" applyFont="1" applyAlignment="1">
      <alignment vertical="center" shrinkToFit="1"/>
    </xf>
    <xf numFmtId="38" fontId="7" fillId="0" borderId="0" xfId="4" applyFont="1" applyFill="1" applyBorder="1" applyAlignment="1">
      <alignment vertical="center" wrapText="1"/>
    </xf>
    <xf numFmtId="38" fontId="10" fillId="0" borderId="0" xfId="4" applyFont="1" applyAlignment="1">
      <alignment horizontal="distributed" vertical="center"/>
    </xf>
    <xf numFmtId="38" fontId="7" fillId="0" borderId="0" xfId="4" applyFont="1" applyFill="1" applyAlignment="1">
      <alignment vertical="center"/>
    </xf>
    <xf numFmtId="38" fontId="7" fillId="0" borderId="14" xfId="4" applyFont="1" applyBorder="1" applyAlignment="1">
      <alignment horizontal="center" shrinkToFit="1"/>
    </xf>
    <xf numFmtId="38" fontId="7" fillId="0" borderId="12" xfId="4" applyFont="1" applyBorder="1" applyAlignment="1"/>
    <xf numFmtId="38" fontId="7" fillId="0" borderId="32" xfId="4" applyFont="1" applyBorder="1" applyAlignment="1">
      <alignment horizontal="center" shrinkToFit="1"/>
    </xf>
    <xf numFmtId="38" fontId="7" fillId="0" borderId="22" xfId="4" applyFont="1" applyBorder="1" applyAlignment="1">
      <alignment horizontal="center" shrinkToFit="1"/>
    </xf>
    <xf numFmtId="38" fontId="7" fillId="0" borderId="0" xfId="4" applyFont="1" applyBorder="1" applyAlignment="1">
      <alignment horizontal="center" shrinkToFit="1"/>
    </xf>
    <xf numFmtId="38" fontId="7" fillId="0" borderId="0" xfId="4" applyFont="1" applyBorder="1" applyAlignment="1"/>
    <xf numFmtId="38" fontId="7" fillId="0" borderId="24" xfId="4" applyFont="1" applyBorder="1" applyAlignment="1"/>
    <xf numFmtId="38" fontId="7" fillId="0" borderId="17" xfId="1" applyFont="1" applyBorder="1" applyAlignment="1"/>
    <xf numFmtId="38" fontId="7" fillId="0" borderId="17" xfId="4" applyFont="1" applyBorder="1" applyAlignment="1"/>
    <xf numFmtId="38" fontId="7" fillId="0" borderId="29" xfId="4" applyFont="1" applyBorder="1" applyAlignment="1"/>
    <xf numFmtId="38" fontId="7" fillId="0" borderId="33" xfId="4" applyFont="1" applyBorder="1" applyAlignment="1"/>
    <xf numFmtId="38" fontId="7" fillId="0" borderId="25" xfId="4" applyFont="1" applyBorder="1" applyAlignment="1"/>
    <xf numFmtId="38" fontId="7" fillId="0" borderId="24" xfId="4" applyFont="1" applyFill="1" applyBorder="1" applyAlignment="1"/>
    <xf numFmtId="38" fontId="7" fillId="0" borderId="0" xfId="4" applyFont="1" applyFill="1" applyBorder="1" applyAlignment="1"/>
    <xf numFmtId="38" fontId="7" fillId="0" borderId="18" xfId="4" applyFont="1" applyBorder="1" applyAlignment="1"/>
    <xf numFmtId="38" fontId="7" fillId="0" borderId="30" xfId="4" applyFont="1" applyBorder="1" applyAlignment="1"/>
    <xf numFmtId="183" fontId="7" fillId="0" borderId="17" xfId="4" applyNumberFormat="1" applyFont="1" applyBorder="1" applyAlignment="1"/>
    <xf numFmtId="38" fontId="7" fillId="0" borderId="49" xfId="4" applyFont="1" applyBorder="1"/>
    <xf numFmtId="38" fontId="7" fillId="0" borderId="67" xfId="4" applyFont="1" applyBorder="1"/>
    <xf numFmtId="40" fontId="7" fillId="0" borderId="0" xfId="4" applyNumberFormat="1" applyFont="1"/>
    <xf numFmtId="40" fontId="7" fillId="0" borderId="0" xfId="4" applyNumberFormat="1" applyFont="1" applyAlignment="1">
      <alignment horizontal="center"/>
    </xf>
    <xf numFmtId="40" fontId="7" fillId="0" borderId="0" xfId="4" applyNumberFormat="1" applyFont="1" applyBorder="1"/>
    <xf numFmtId="9" fontId="7" fillId="0" borderId="73" xfId="4" applyNumberFormat="1" applyFont="1" applyBorder="1" applyAlignment="1">
      <alignment horizontal="center"/>
    </xf>
    <xf numFmtId="38" fontId="7" fillId="0" borderId="77" xfId="4" applyFont="1" applyBorder="1" applyAlignment="1">
      <alignment horizontal="center"/>
    </xf>
    <xf numFmtId="38" fontId="7" fillId="0" borderId="78" xfId="4" applyFont="1" applyBorder="1" applyAlignment="1">
      <alignment horizontal="center"/>
    </xf>
    <xf numFmtId="38" fontId="7" fillId="0" borderId="44" xfId="4" applyFont="1" applyBorder="1"/>
    <xf numFmtId="38" fontId="7" fillId="0" borderId="57" xfId="4" applyFont="1" applyBorder="1"/>
    <xf numFmtId="9" fontId="7" fillId="0" borderId="79" xfId="4" applyNumberFormat="1" applyFont="1" applyBorder="1" applyAlignment="1">
      <alignment horizontal="center"/>
    </xf>
    <xf numFmtId="38" fontId="7" fillId="0" borderId="80" xfId="4" applyFont="1" applyBorder="1" applyAlignment="1">
      <alignment horizontal="center"/>
    </xf>
    <xf numFmtId="38" fontId="7" fillId="0" borderId="81" xfId="4" applyFont="1" applyBorder="1" applyAlignment="1">
      <alignment horizontal="center"/>
    </xf>
    <xf numFmtId="38" fontId="7" fillId="0" borderId="53" xfId="4" applyFont="1" applyBorder="1"/>
    <xf numFmtId="38" fontId="7" fillId="0" borderId="50" xfId="4" applyFont="1" applyBorder="1"/>
    <xf numFmtId="38" fontId="7" fillId="0" borderId="68" xfId="4" applyFont="1" applyBorder="1"/>
    <xf numFmtId="38" fontId="7" fillId="0" borderId="1" xfId="4" applyFont="1" applyBorder="1" applyAlignment="1">
      <alignment horizontal="center"/>
    </xf>
    <xf numFmtId="38" fontId="7" fillId="0" borderId="1" xfId="4" applyFont="1" applyBorder="1"/>
    <xf numFmtId="38" fontId="7" fillId="0" borderId="83" xfId="4" applyFont="1" applyBorder="1" applyAlignment="1">
      <alignment horizontal="left" shrinkToFit="1"/>
    </xf>
    <xf numFmtId="38" fontId="7" fillId="0" borderId="3" xfId="4" applyFont="1" applyBorder="1" applyAlignment="1"/>
    <xf numFmtId="38" fontId="7" fillId="0" borderId="4" xfId="4" applyFont="1" applyBorder="1" applyAlignment="1"/>
    <xf numFmtId="38" fontId="7" fillId="0" borderId="84" xfId="4" applyFont="1" applyBorder="1"/>
    <xf numFmtId="38" fontId="7" fillId="0" borderId="0" xfId="4" applyFont="1" applyBorder="1" applyAlignment="1">
      <alignment horizontal="distributed" shrinkToFit="1"/>
    </xf>
    <xf numFmtId="9" fontId="7" fillId="0" borderId="0" xfId="4" applyNumberFormat="1" applyFont="1" applyBorder="1" applyAlignment="1">
      <alignment horizontal="center"/>
    </xf>
    <xf numFmtId="38" fontId="7" fillId="0" borderId="18" xfId="4" applyFont="1" applyFill="1" applyBorder="1" applyAlignment="1"/>
    <xf numFmtId="38" fontId="7" fillId="0" borderId="35" xfId="4" applyFont="1" applyBorder="1" applyAlignment="1">
      <alignment horizontal="center"/>
    </xf>
    <xf numFmtId="38" fontId="7" fillId="0" borderId="36" xfId="4" applyFont="1" applyBorder="1" applyAlignment="1"/>
    <xf numFmtId="38" fontId="7" fillId="0" borderId="37" xfId="4" applyFont="1" applyBorder="1" applyAlignment="1"/>
    <xf numFmtId="38" fontId="7" fillId="0" borderId="30" xfId="4" applyFont="1" applyFill="1" applyBorder="1" applyAlignment="1"/>
    <xf numFmtId="38" fontId="7" fillId="0" borderId="31" xfId="4" applyFont="1" applyBorder="1" applyAlignment="1">
      <alignment horizontal="center" wrapText="1"/>
    </xf>
    <xf numFmtId="38" fontId="7" fillId="0" borderId="19" xfId="4" applyFont="1" applyFill="1" applyBorder="1" applyAlignment="1"/>
    <xf numFmtId="38" fontId="7" fillId="0" borderId="28" xfId="4" applyFont="1" applyFill="1" applyBorder="1" applyAlignment="1"/>
    <xf numFmtId="40" fontId="7" fillId="0" borderId="0" xfId="4" applyNumberFormat="1" applyFont="1" applyAlignment="1"/>
    <xf numFmtId="40" fontId="7" fillId="0" borderId="0" xfId="4" applyNumberFormat="1" applyFont="1" applyBorder="1" applyAlignment="1"/>
    <xf numFmtId="0" fontId="25" fillId="0" borderId="0" xfId="0" applyFont="1"/>
    <xf numFmtId="0" fontId="25" fillId="5" borderId="31" xfId="0" applyFont="1" applyFill="1" applyBorder="1"/>
    <xf numFmtId="0" fontId="25" fillId="0" borderId="94" xfId="0" applyFont="1" applyBorder="1"/>
    <xf numFmtId="0" fontId="25" fillId="0" borderId="94" xfId="0" applyFont="1" applyBorder="1" applyAlignment="1">
      <alignment vertical="top" wrapText="1"/>
    </xf>
    <xf numFmtId="178" fontId="27" fillId="0" borderId="94" xfId="4" applyNumberFormat="1" applyFont="1" applyFill="1" applyBorder="1" applyAlignment="1">
      <alignment horizontal="left" vertical="center" shrinkToFit="1"/>
    </xf>
    <xf numFmtId="0" fontId="27" fillId="0" borderId="98" xfId="0" applyFont="1" applyBorder="1" applyAlignment="1">
      <alignment horizontal="left" wrapText="1" indent="1"/>
    </xf>
    <xf numFmtId="178" fontId="26" fillId="0" borderId="101" xfId="4" applyNumberFormat="1" applyFont="1" applyFill="1" applyBorder="1" applyAlignment="1">
      <alignment horizontal="left"/>
    </xf>
    <xf numFmtId="178" fontId="26" fillId="0" borderId="72" xfId="4" applyNumberFormat="1" applyFont="1" applyFill="1" applyBorder="1" applyAlignment="1">
      <alignment horizontal="left"/>
    </xf>
    <xf numFmtId="178" fontId="26" fillId="0" borderId="56" xfId="0" applyNumberFormat="1" applyFont="1" applyBorder="1" applyAlignment="1">
      <alignment horizontal="left" vertical="center"/>
    </xf>
    <xf numFmtId="0" fontId="25" fillId="0" borderId="89" xfId="0" applyFont="1" applyBorder="1"/>
    <xf numFmtId="0" fontId="25" fillId="0" borderId="91" xfId="0" applyFont="1" applyBorder="1"/>
    <xf numFmtId="0" fontId="26" fillId="0" borderId="98" xfId="0" applyFont="1" applyBorder="1" applyAlignment="1">
      <alignment horizontal="right" vertical="center"/>
    </xf>
    <xf numFmtId="179" fontId="7" fillId="0" borderId="0" xfId="4" applyNumberFormat="1" applyFont="1" applyFill="1" applyBorder="1" applyAlignment="1"/>
    <xf numFmtId="38" fontId="7" fillId="0" borderId="0" xfId="4" applyFont="1" applyBorder="1" applyAlignment="1">
      <alignment vertical="center"/>
    </xf>
    <xf numFmtId="38" fontId="7" fillId="0" borderId="0" xfId="4" applyFont="1" applyBorder="1" applyAlignment="1">
      <alignment vertical="center" shrinkToFit="1"/>
    </xf>
    <xf numFmtId="0" fontId="7" fillId="0" borderId="48" xfId="0" applyFont="1" applyBorder="1" applyAlignment="1" applyProtection="1">
      <alignment horizontal="center"/>
      <protection locked="0"/>
    </xf>
    <xf numFmtId="0" fontId="25" fillId="0" borderId="91" xfId="0" applyFont="1" applyBorder="1" applyAlignment="1">
      <alignment wrapText="1"/>
    </xf>
    <xf numFmtId="0" fontId="7" fillId="0" borderId="1" xfId="0" applyFont="1" applyBorder="1"/>
    <xf numFmtId="0" fontId="7" fillId="0" borderId="2" xfId="0" applyFont="1" applyBorder="1"/>
    <xf numFmtId="0" fontId="7" fillId="0" borderId="3" xfId="0" applyFont="1" applyBorder="1"/>
    <xf numFmtId="0" fontId="7" fillId="0" borderId="3" xfId="0" applyFont="1" applyBorder="1" applyAlignment="1">
      <alignment horizontal="center"/>
    </xf>
    <xf numFmtId="0" fontId="7" fillId="0" borderId="115" xfId="0" applyFont="1" applyBorder="1"/>
    <xf numFmtId="0" fontId="7" fillId="0" borderId="4" xfId="0" applyFont="1" applyBorder="1"/>
    <xf numFmtId="0" fontId="7" fillId="0" borderId="5" xfId="0" applyFont="1" applyBorder="1"/>
    <xf numFmtId="0" fontId="7" fillId="0" borderId="6" xfId="0" applyFont="1" applyBorder="1"/>
    <xf numFmtId="0" fontId="7" fillId="0" borderId="6" xfId="0" applyFont="1" applyBorder="1" applyAlignment="1">
      <alignment horizontal="center"/>
    </xf>
    <xf numFmtId="0" fontId="7" fillId="0" borderId="7" xfId="0" applyFont="1" applyBorder="1"/>
    <xf numFmtId="0" fontId="7" fillId="0" borderId="8" xfId="0" applyFont="1" applyBorder="1"/>
    <xf numFmtId="0" fontId="7" fillId="0" borderId="9" xfId="0" applyFont="1" applyBorder="1"/>
    <xf numFmtId="0" fontId="7" fillId="0" borderId="13" xfId="0" applyFont="1" applyBorder="1"/>
    <xf numFmtId="0" fontId="7" fillId="0" borderId="10" xfId="0" applyFont="1" applyBorder="1"/>
    <xf numFmtId="0" fontId="7" fillId="0" borderId="116" xfId="0" applyFont="1" applyBorder="1"/>
    <xf numFmtId="0" fontId="7" fillId="0" borderId="117" xfId="0" applyFont="1" applyBorder="1"/>
    <xf numFmtId="0" fontId="7" fillId="0" borderId="18" xfId="0" applyFont="1" applyBorder="1"/>
    <xf numFmtId="0" fontId="7" fillId="0" borderId="17" xfId="0" applyFont="1" applyBorder="1" applyAlignment="1">
      <alignment horizontal="center" vertical="center"/>
    </xf>
    <xf numFmtId="0" fontId="7" fillId="0" borderId="114" xfId="0" applyFont="1" applyBorder="1"/>
    <xf numFmtId="0" fontId="0" fillId="0" borderId="17" xfId="0" applyBorder="1" applyAlignment="1">
      <alignment horizontal="center"/>
    </xf>
    <xf numFmtId="0" fontId="0" fillId="0" borderId="114" xfId="0" applyBorder="1" applyAlignment="1">
      <alignment horizontal="center"/>
    </xf>
    <xf numFmtId="0" fontId="0" fillId="0" borderId="17" xfId="0" applyBorder="1"/>
    <xf numFmtId="0" fontId="0" fillId="0" borderId="114" xfId="0" applyBorder="1"/>
    <xf numFmtId="0" fontId="7" fillId="0" borderId="24" xfId="0" applyFont="1" applyBorder="1"/>
    <xf numFmtId="0" fontId="7" fillId="0" borderId="25" xfId="0" applyFont="1" applyBorder="1"/>
    <xf numFmtId="0" fontId="7" fillId="0" borderId="26" xfId="0" applyFont="1" applyBorder="1" applyAlignment="1">
      <alignment horizontal="center" vertical="center"/>
    </xf>
    <xf numFmtId="0" fontId="7" fillId="0" borderId="27" xfId="0" applyFont="1" applyBorder="1" applyAlignment="1">
      <alignment vertical="center"/>
    </xf>
    <xf numFmtId="0" fontId="7" fillId="0" borderId="27" xfId="0" applyFont="1" applyBorder="1" applyAlignment="1">
      <alignment horizontal="center" vertical="center"/>
    </xf>
    <xf numFmtId="0" fontId="7" fillId="0" borderId="28" xfId="0" applyFont="1" applyBorder="1" applyAlignment="1">
      <alignment vertical="center"/>
    </xf>
    <xf numFmtId="0" fontId="25" fillId="0" borderId="96" xfId="0" applyFont="1" applyBorder="1" applyAlignment="1">
      <alignment wrapText="1"/>
    </xf>
    <xf numFmtId="38" fontId="7" fillId="0" borderId="0" xfId="4" applyFont="1" applyBorder="1" applyAlignment="1">
      <alignment horizontal="left"/>
    </xf>
    <xf numFmtId="38" fontId="30" fillId="0" borderId="0" xfId="4" applyFont="1" applyAlignment="1">
      <alignment horizontal="center"/>
    </xf>
    <xf numFmtId="38" fontId="7" fillId="0" borderId="0" xfId="4" applyFont="1" applyBorder="1" applyAlignment="1">
      <alignment horizontal="left" vertical="center"/>
    </xf>
    <xf numFmtId="40" fontId="7" fillId="0" borderId="0" xfId="4" applyNumberFormat="1" applyFont="1" applyAlignment="1">
      <alignment vertical="center"/>
    </xf>
    <xf numFmtId="38" fontId="7" fillId="0" borderId="0" xfId="4" applyFont="1" applyFill="1"/>
    <xf numFmtId="38" fontId="7" fillId="0" borderId="0" xfId="4" applyFont="1" applyFill="1" applyAlignment="1">
      <alignment horizontal="right"/>
    </xf>
    <xf numFmtId="38" fontId="7" fillId="0" borderId="0" xfId="4" applyFont="1" applyFill="1" applyAlignment="1">
      <alignment horizontal="left" indent="1"/>
    </xf>
    <xf numFmtId="38" fontId="7" fillId="0" borderId="0" xfId="4" applyFont="1" applyFill="1" applyBorder="1"/>
    <xf numFmtId="40" fontId="7" fillId="0" borderId="0" xfId="4" applyNumberFormat="1" applyFont="1" applyFill="1"/>
    <xf numFmtId="38" fontId="7" fillId="0" borderId="0" xfId="4" applyFont="1" applyFill="1" applyAlignment="1">
      <alignment horizontal="center" vertical="center"/>
    </xf>
    <xf numFmtId="38" fontId="7" fillId="0" borderId="0" xfId="4" applyFont="1" applyFill="1" applyAlignment="1">
      <alignment horizontal="distributed" vertical="center" shrinkToFit="1"/>
    </xf>
    <xf numFmtId="38" fontId="7" fillId="0" borderId="0" xfId="4" applyFont="1" applyFill="1" applyAlignment="1">
      <alignment horizontal="distributed" vertical="center"/>
    </xf>
    <xf numFmtId="38" fontId="7" fillId="0" borderId="0" xfId="4" applyFont="1" applyFill="1" applyAlignment="1">
      <alignment horizontal="left" vertical="center" indent="1"/>
    </xf>
    <xf numFmtId="0" fontId="10" fillId="0" borderId="73" xfId="4" applyNumberFormat="1" applyFont="1" applyBorder="1" applyAlignment="1">
      <alignment vertical="center" textRotation="255" wrapText="1"/>
    </xf>
    <xf numFmtId="0" fontId="10" fillId="0" borderId="79" xfId="4" applyNumberFormat="1" applyFont="1" applyBorder="1" applyAlignment="1">
      <alignment vertical="center" textRotation="255" wrapText="1"/>
    </xf>
    <xf numFmtId="38" fontId="7" fillId="0" borderId="12" xfId="4" applyFont="1" applyBorder="1" applyAlignment="1">
      <alignment vertical="center"/>
    </xf>
    <xf numFmtId="38" fontId="7" fillId="0" borderId="94" xfId="4" applyFont="1" applyBorder="1" applyAlignment="1">
      <alignment horizontal="center"/>
    </xf>
    <xf numFmtId="38" fontId="7" fillId="0" borderId="94" xfId="4" applyFont="1" applyBorder="1" applyAlignment="1">
      <alignment shrinkToFit="1"/>
    </xf>
    <xf numFmtId="38" fontId="7" fillId="0" borderId="94" xfId="4" applyFont="1" applyBorder="1"/>
    <xf numFmtId="38" fontId="7" fillId="0" borderId="124" xfId="4" applyFont="1" applyBorder="1"/>
    <xf numFmtId="38" fontId="7" fillId="0" borderId="125" xfId="4" applyFont="1" applyBorder="1"/>
    <xf numFmtId="38" fontId="7" fillId="0" borderId="126" xfId="4" applyFont="1" applyBorder="1"/>
    <xf numFmtId="38" fontId="7" fillId="0" borderId="127" xfId="4" applyFont="1" applyBorder="1"/>
    <xf numFmtId="38" fontId="7" fillId="0" borderId="128" xfId="4" applyFont="1" applyBorder="1"/>
    <xf numFmtId="38" fontId="7" fillId="0" borderId="10" xfId="4" applyFont="1" applyBorder="1" applyAlignment="1">
      <alignment horizontal="left" vertical="center"/>
    </xf>
    <xf numFmtId="38" fontId="7" fillId="0" borderId="12" xfId="4" applyFont="1" applyBorder="1" applyAlignment="1">
      <alignment horizontal="left" vertical="center"/>
    </xf>
    <xf numFmtId="38" fontId="7" fillId="0" borderId="13" xfId="4" applyFont="1" applyBorder="1" applyAlignment="1">
      <alignment vertical="center"/>
    </xf>
    <xf numFmtId="38" fontId="7" fillId="0" borderId="5" xfId="4" applyFont="1" applyBorder="1" applyAlignment="1">
      <alignment horizontal="left" vertical="center"/>
    </xf>
    <xf numFmtId="38" fontId="7" fillId="0" borderId="6" xfId="4" applyFont="1" applyBorder="1" applyAlignment="1">
      <alignment horizontal="left" vertical="center"/>
    </xf>
    <xf numFmtId="38" fontId="7" fillId="0" borderId="9" xfId="4" applyFont="1" applyBorder="1" applyAlignment="1">
      <alignment vertical="center"/>
    </xf>
    <xf numFmtId="38" fontId="7" fillId="0" borderId="27" xfId="4" applyFont="1" applyBorder="1" applyAlignment="1">
      <alignment vertical="center"/>
    </xf>
    <xf numFmtId="0" fontId="7" fillId="0" borderId="28" xfId="4" applyNumberFormat="1" applyFont="1" applyFill="1" applyBorder="1" applyAlignment="1">
      <alignment vertical="center"/>
    </xf>
    <xf numFmtId="38" fontId="7" fillId="0" borderId="26" xfId="4" applyFont="1" applyBorder="1" applyAlignment="1">
      <alignment horizontal="center" vertical="center"/>
    </xf>
    <xf numFmtId="38" fontId="7" fillId="0" borderId="14" xfId="4" applyFont="1" applyBorder="1" applyAlignment="1">
      <alignment horizontal="center"/>
    </xf>
    <xf numFmtId="38" fontId="7" fillId="0" borderId="22" xfId="4" applyFont="1" applyBorder="1" applyAlignment="1">
      <alignment horizontal="center"/>
    </xf>
    <xf numFmtId="38" fontId="7" fillId="0" borderId="0" xfId="4" applyFont="1" applyBorder="1" applyAlignment="1">
      <alignment shrinkToFit="1"/>
    </xf>
    <xf numFmtId="38" fontId="7" fillId="0" borderId="0" xfId="4" applyFont="1" applyFill="1" applyAlignment="1">
      <alignment horizontal="left"/>
    </xf>
    <xf numFmtId="0" fontId="10" fillId="0" borderId="117" xfId="4" applyNumberFormat="1" applyFont="1" applyBorder="1" applyAlignment="1">
      <alignment vertical="center" textRotation="255" wrapText="1"/>
    </xf>
    <xf numFmtId="38" fontId="7" fillId="0" borderId="0" xfId="4" applyFont="1" applyAlignment="1">
      <alignment horizontal="right" vertical="center" shrinkToFit="1"/>
    </xf>
    <xf numFmtId="0" fontId="25" fillId="0" borderId="89" xfId="0" applyFont="1" applyBorder="1" applyAlignment="1">
      <alignment vertical="center"/>
    </xf>
    <xf numFmtId="178" fontId="26" fillId="0" borderId="102" xfId="4" applyNumberFormat="1" applyFont="1" applyFill="1" applyBorder="1" applyAlignment="1">
      <alignment horizontal="center"/>
    </xf>
    <xf numFmtId="0" fontId="26" fillId="0" borderId="65" xfId="0" applyFont="1" applyBorder="1" applyAlignment="1">
      <alignment horizontal="center"/>
    </xf>
    <xf numFmtId="0" fontId="25" fillId="0" borderId="93" xfId="0" applyFont="1" applyBorder="1" applyAlignment="1">
      <alignment wrapText="1"/>
    </xf>
    <xf numFmtId="185" fontId="7" fillId="0" borderId="0" xfId="4" applyNumberFormat="1" applyFont="1" applyFill="1" applyAlignment="1">
      <alignment vertical="center"/>
    </xf>
    <xf numFmtId="0" fontId="7" fillId="0" borderId="0" xfId="0" applyFont="1" applyAlignment="1">
      <alignment horizontal="right" vertical="center"/>
    </xf>
    <xf numFmtId="0" fontId="7" fillId="0" borderId="0" xfId="4" applyNumberFormat="1" applyFont="1" applyFill="1" applyAlignment="1">
      <alignment vertical="center" shrinkToFit="1"/>
    </xf>
    <xf numFmtId="0" fontId="25" fillId="0" borderId="132" xfId="0" applyFont="1" applyBorder="1" applyAlignment="1">
      <alignment wrapText="1"/>
    </xf>
    <xf numFmtId="0" fontId="7" fillId="0" borderId="6" xfId="4" applyNumberFormat="1" applyFont="1" applyFill="1" applyBorder="1" applyAlignment="1">
      <alignment horizontal="right" vertical="center" shrinkToFit="1"/>
    </xf>
    <xf numFmtId="38" fontId="7" fillId="0" borderId="6" xfId="4" applyFont="1" applyFill="1" applyBorder="1" applyAlignment="1">
      <alignment horizontal="right" vertical="center" shrinkToFit="1"/>
    </xf>
    <xf numFmtId="38" fontId="7" fillId="0" borderId="28" xfId="4" applyFont="1" applyBorder="1" applyAlignment="1">
      <alignment horizontal="center"/>
    </xf>
    <xf numFmtId="38" fontId="7" fillId="0" borderId="133" xfId="4" applyFont="1" applyBorder="1" applyAlignment="1">
      <alignment horizontal="center"/>
    </xf>
    <xf numFmtId="38" fontId="7" fillId="0" borderId="19" xfId="4" applyFont="1" applyBorder="1" applyAlignment="1"/>
    <xf numFmtId="9" fontId="7" fillId="0" borderId="117" xfId="4" applyNumberFormat="1" applyFont="1" applyBorder="1" applyAlignment="1">
      <alignment horizontal="center"/>
    </xf>
    <xf numFmtId="38" fontId="7" fillId="0" borderId="134" xfId="4" applyFont="1" applyBorder="1" applyAlignment="1">
      <alignment horizontal="center"/>
    </xf>
    <xf numFmtId="38" fontId="7" fillId="0" borderId="135" xfId="4" applyFont="1" applyBorder="1" applyAlignment="1">
      <alignment horizontal="center"/>
    </xf>
    <xf numFmtId="38" fontId="7" fillId="0" borderId="114" xfId="4" applyFont="1" applyBorder="1"/>
    <xf numFmtId="38" fontId="7" fillId="0" borderId="120" xfId="4" applyFont="1" applyBorder="1"/>
    <xf numFmtId="38" fontId="7" fillId="0" borderId="136" xfId="4" applyFont="1" applyBorder="1"/>
    <xf numFmtId="38" fontId="7" fillId="0" borderId="115" xfId="4" applyFont="1" applyBorder="1"/>
    <xf numFmtId="38" fontId="7" fillId="0" borderId="22" xfId="4" applyFont="1" applyBorder="1" applyAlignment="1"/>
    <xf numFmtId="38" fontId="7" fillId="0" borderId="14" xfId="4" applyFont="1" applyBorder="1" applyAlignment="1">
      <alignment horizontal="center" wrapText="1"/>
    </xf>
    <xf numFmtId="38" fontId="7" fillId="0" borderId="28" xfId="4" applyFont="1" applyBorder="1" applyAlignment="1">
      <alignment vertical="center"/>
    </xf>
    <xf numFmtId="38" fontId="7" fillId="0" borderId="94" xfId="4" applyFont="1" applyBorder="1" applyAlignment="1"/>
    <xf numFmtId="38" fontId="7" fillId="0" borderId="88" xfId="4" applyFont="1" applyBorder="1" applyAlignment="1"/>
    <xf numFmtId="38" fontId="7" fillId="0" borderId="138" xfId="4" applyFont="1" applyBorder="1" applyAlignment="1"/>
    <xf numFmtId="38" fontId="7" fillId="0" borderId="139" xfId="4" applyFont="1" applyBorder="1" applyAlignment="1"/>
    <xf numFmtId="38" fontId="7" fillId="0" borderId="140" xfId="4" applyFont="1" applyBorder="1" applyAlignment="1"/>
    <xf numFmtId="38" fontId="7" fillId="0" borderId="27" xfId="4" applyFont="1" applyBorder="1" applyAlignment="1"/>
    <xf numFmtId="38" fontId="7" fillId="0" borderId="27" xfId="4" applyFont="1" applyBorder="1" applyAlignment="1">
      <alignment horizontal="right"/>
    </xf>
    <xf numFmtId="38" fontId="7" fillId="0" borderId="25" xfId="4" applyFont="1" applyBorder="1" applyAlignment="1">
      <alignment horizontal="center"/>
    </xf>
    <xf numFmtId="38" fontId="7" fillId="7" borderId="38" xfId="4" applyFont="1" applyFill="1" applyBorder="1"/>
    <xf numFmtId="38" fontId="7" fillId="7" borderId="18" xfId="4" applyFont="1" applyFill="1" applyBorder="1"/>
    <xf numFmtId="38" fontId="7" fillId="0" borderId="30" xfId="4" applyFont="1" applyBorder="1"/>
    <xf numFmtId="38" fontId="7" fillId="0" borderId="137" xfId="4" applyFont="1" applyFill="1" applyBorder="1" applyAlignment="1"/>
    <xf numFmtId="38" fontId="10" fillId="0" borderId="27" xfId="4" applyFont="1" applyBorder="1" applyAlignment="1"/>
    <xf numFmtId="38" fontId="7" fillId="0" borderId="26" xfId="4" applyFont="1" applyBorder="1" applyAlignment="1">
      <alignment horizontal="center"/>
    </xf>
    <xf numFmtId="38" fontId="7" fillId="0" borderId="6" xfId="4" applyFont="1" applyBorder="1"/>
    <xf numFmtId="38" fontId="7" fillId="0" borderId="6" xfId="4" applyFont="1" applyFill="1" applyBorder="1" applyAlignment="1">
      <alignment horizontal="center" vertical="center" shrinkToFit="1"/>
    </xf>
    <xf numFmtId="38" fontId="7" fillId="0" borderId="141" xfId="4" applyFont="1" applyFill="1" applyBorder="1" applyAlignment="1"/>
    <xf numFmtId="38" fontId="7" fillId="0" borderId="112" xfId="4" applyFont="1" applyFill="1" applyBorder="1" applyAlignment="1"/>
    <xf numFmtId="38" fontId="7" fillId="0" borderId="142" xfId="4" applyFont="1" applyBorder="1" applyAlignment="1"/>
    <xf numFmtId="38" fontId="7" fillId="0" borderId="0" xfId="4" applyFont="1" applyFill="1" applyAlignment="1">
      <alignment horizontal="center" vertical="center" shrinkToFit="1"/>
    </xf>
    <xf numFmtId="38" fontId="7" fillId="0" borderId="143" xfId="4" applyFont="1" applyBorder="1" applyAlignment="1"/>
    <xf numFmtId="38" fontId="7" fillId="0" borderId="144" xfId="4" applyFont="1" applyBorder="1" applyAlignment="1"/>
    <xf numFmtId="38" fontId="7" fillId="0" borderId="143" xfId="4" applyFont="1" applyBorder="1"/>
    <xf numFmtId="38" fontId="7" fillId="0" borderId="48" xfId="4" applyFont="1" applyBorder="1"/>
    <xf numFmtId="0" fontId="25" fillId="0" borderId="91" xfId="0" applyFont="1" applyBorder="1" applyAlignment="1">
      <alignment horizontal="right"/>
    </xf>
    <xf numFmtId="0" fontId="27" fillId="0" borderId="95" xfId="0" applyFont="1" applyBorder="1" applyAlignment="1">
      <alignment horizontal="left" vertical="center" wrapText="1" indent="1"/>
    </xf>
    <xf numFmtId="38" fontId="7" fillId="0" borderId="137" xfId="4" applyFont="1" applyBorder="1" applyAlignment="1"/>
    <xf numFmtId="38" fontId="7" fillId="0" borderId="28" xfId="4" applyFont="1" applyBorder="1" applyAlignment="1">
      <alignment horizontal="right"/>
    </xf>
    <xf numFmtId="38" fontId="7" fillId="0" borderId="0" xfId="4" applyFont="1" applyBorder="1" applyAlignment="1">
      <alignment horizontal="left" indent="1"/>
    </xf>
    <xf numFmtId="0" fontId="13" fillId="0" borderId="0" xfId="12"/>
    <xf numFmtId="0" fontId="13" fillId="0" borderId="0" xfId="12" applyAlignment="1">
      <alignment horizontal="right"/>
    </xf>
    <xf numFmtId="0" fontId="13" fillId="0" borderId="0" xfId="10">
      <alignment vertical="center"/>
    </xf>
    <xf numFmtId="0" fontId="32" fillId="0" borderId="0" xfId="12" applyFont="1"/>
    <xf numFmtId="0" fontId="33" fillId="0" borderId="0" xfId="12" applyFont="1"/>
    <xf numFmtId="0" fontId="32" fillId="0" borderId="121" xfId="12" applyFont="1" applyBorder="1"/>
    <xf numFmtId="0" fontId="32" fillId="0" borderId="122" xfId="12" applyFont="1" applyBorder="1"/>
    <xf numFmtId="0" fontId="32" fillId="0" borderId="123" xfId="12" applyFont="1" applyBorder="1"/>
    <xf numFmtId="0" fontId="32" fillId="0" borderId="124" xfId="12" applyFont="1" applyBorder="1"/>
    <xf numFmtId="0" fontId="32" fillId="0" borderId="125" xfId="12" applyFont="1" applyBorder="1"/>
    <xf numFmtId="0" fontId="32" fillId="0" borderId="126" xfId="12" applyFont="1" applyBorder="1"/>
    <xf numFmtId="0" fontId="32" fillId="0" borderId="127" xfId="12" applyFont="1" applyBorder="1"/>
    <xf numFmtId="0" fontId="32" fillId="0" borderId="128" xfId="12" applyFont="1" applyBorder="1"/>
    <xf numFmtId="0" fontId="32" fillId="0" borderId="0" xfId="13" applyFont="1"/>
    <xf numFmtId="0" fontId="34" fillId="0" borderId="0" xfId="14" applyFont="1">
      <alignment vertical="center"/>
    </xf>
    <xf numFmtId="14" fontId="7" fillId="0" borderId="0" xfId="4" applyNumberFormat="1" applyFont="1" applyBorder="1" applyAlignment="1">
      <alignment horizontal="center"/>
    </xf>
    <xf numFmtId="38" fontId="7" fillId="0" borderId="0" xfId="4" applyFont="1" applyFill="1" applyAlignment="1">
      <alignment horizontal="right" vertical="top"/>
    </xf>
    <xf numFmtId="38" fontId="7" fillId="0" borderId="0" xfId="4" applyFont="1" applyFill="1" applyBorder="1" applyAlignment="1">
      <alignment vertical="top"/>
    </xf>
    <xf numFmtId="38" fontId="7" fillId="0" borderId="27" xfId="4" applyFont="1" applyBorder="1" applyAlignment="1">
      <alignment horizontal="center"/>
    </xf>
    <xf numFmtId="0" fontId="38" fillId="0" borderId="0" xfId="2" applyFont="1">
      <alignment vertical="center"/>
    </xf>
    <xf numFmtId="0" fontId="39" fillId="0" borderId="0" xfId="2" applyFont="1">
      <alignment vertical="center"/>
    </xf>
    <xf numFmtId="0" fontId="40" fillId="0" borderId="0" xfId="2" applyFont="1">
      <alignment vertical="center"/>
    </xf>
    <xf numFmtId="0" fontId="9" fillId="0" borderId="0" xfId="2" applyFont="1">
      <alignment vertical="center"/>
    </xf>
    <xf numFmtId="58" fontId="38" fillId="0" borderId="0" xfId="2" applyNumberFormat="1" applyFont="1" applyAlignment="1">
      <alignment horizontal="right" vertical="center"/>
    </xf>
    <xf numFmtId="0" fontId="38" fillId="0" borderId="0" xfId="2" applyFont="1" applyAlignment="1">
      <alignment horizontal="center" vertical="center" wrapText="1"/>
    </xf>
    <xf numFmtId="0" fontId="38" fillId="0" borderId="0" xfId="2" applyFont="1" applyAlignment="1">
      <alignment horizontal="left" vertical="top" wrapText="1"/>
    </xf>
    <xf numFmtId="0" fontId="38" fillId="0" borderId="14" xfId="2" applyFont="1" applyBorder="1" applyAlignment="1">
      <alignment horizontal="left" vertical="top" wrapText="1"/>
    </xf>
    <xf numFmtId="0" fontId="38" fillId="0" borderId="0" xfId="2" applyFont="1" applyAlignment="1">
      <alignment vertical="center" wrapText="1"/>
    </xf>
    <xf numFmtId="0" fontId="38" fillId="0" borderId="22" xfId="2" applyFont="1" applyBorder="1" applyAlignment="1">
      <alignment horizontal="left" vertical="top" wrapText="1"/>
    </xf>
    <xf numFmtId="0" fontId="38" fillId="0" borderId="22" xfId="2" applyFont="1" applyBorder="1" applyAlignment="1">
      <alignment horizontal="left" vertical="top"/>
    </xf>
    <xf numFmtId="0" fontId="38" fillId="0" borderId="0" xfId="2" applyFont="1" applyAlignment="1">
      <alignment horizontal="left" vertical="top"/>
    </xf>
    <xf numFmtId="0" fontId="13" fillId="0" borderId="0" xfId="0" applyFont="1"/>
    <xf numFmtId="0" fontId="13" fillId="0" borderId="0" xfId="0" applyFont="1" applyAlignment="1">
      <alignment vertical="center"/>
    </xf>
    <xf numFmtId="38" fontId="13" fillId="0" borderId="0" xfId="4" applyFont="1" applyFill="1" applyAlignment="1">
      <alignment vertical="center"/>
    </xf>
    <xf numFmtId="38" fontId="7" fillId="0" borderId="0" xfId="4" applyFont="1" applyAlignment="1">
      <alignment horizontal="right" vertical="center"/>
    </xf>
    <xf numFmtId="38" fontId="13" fillId="0" borderId="0" xfId="4" applyFont="1" applyBorder="1" applyAlignment="1">
      <alignment horizontal="center"/>
    </xf>
    <xf numFmtId="40" fontId="13" fillId="0" borderId="0" xfId="4" applyNumberFormat="1" applyFont="1" applyBorder="1" applyAlignment="1">
      <alignment horizontal="center"/>
    </xf>
    <xf numFmtId="0" fontId="38" fillId="0" borderId="0" xfId="2" applyFont="1" applyAlignment="1"/>
    <xf numFmtId="0" fontId="38" fillId="0" borderId="120" xfId="2" applyFont="1" applyBorder="1" applyAlignment="1"/>
    <xf numFmtId="0" fontId="38" fillId="0" borderId="57" xfId="2" applyFont="1" applyBorder="1" applyAlignment="1"/>
    <xf numFmtId="0" fontId="38" fillId="0" borderId="50" xfId="2" applyFont="1" applyBorder="1" applyAlignment="1"/>
    <xf numFmtId="0" fontId="38" fillId="0" borderId="1" xfId="2" applyFont="1" applyBorder="1" applyAlignment="1"/>
    <xf numFmtId="0" fontId="5" fillId="0" borderId="0" xfId="15" applyAlignment="1">
      <alignment horizontal="center" vertical="center"/>
    </xf>
    <xf numFmtId="0" fontId="42" fillId="0" borderId="0" xfId="15" applyFont="1">
      <alignment vertical="center"/>
    </xf>
    <xf numFmtId="0" fontId="5" fillId="0" borderId="0" xfId="15">
      <alignment vertical="center"/>
    </xf>
    <xf numFmtId="0" fontId="43" fillId="0" borderId="0" xfId="15" applyFont="1">
      <alignment vertical="center"/>
    </xf>
    <xf numFmtId="0" fontId="45" fillId="0" borderId="31" xfId="15" applyFont="1" applyBorder="1" applyAlignment="1">
      <alignment horizontal="center" vertical="center" wrapText="1"/>
    </xf>
    <xf numFmtId="0" fontId="46" fillId="0" borderId="31" xfId="3" applyFont="1" applyBorder="1" applyAlignment="1">
      <alignment horizontal="center" vertical="center" wrapText="1"/>
    </xf>
    <xf numFmtId="0" fontId="45" fillId="0" borderId="14" xfId="15" applyFont="1" applyBorder="1" applyAlignment="1">
      <alignment horizontal="center" vertical="center" wrapText="1"/>
    </xf>
    <xf numFmtId="0" fontId="47" fillId="0" borderId="0" xfId="15" applyFont="1" applyAlignment="1">
      <alignment horizontal="center" vertical="center" wrapText="1"/>
    </xf>
    <xf numFmtId="0" fontId="48" fillId="0" borderId="31" xfId="15" applyFont="1" applyBorder="1" applyAlignment="1">
      <alignment horizontal="center" vertical="center" wrapText="1"/>
    </xf>
    <xf numFmtId="0" fontId="49" fillId="0" borderId="22" xfId="15" applyFont="1" applyBorder="1" applyAlignment="1">
      <alignment horizontal="center" vertical="center" wrapText="1"/>
    </xf>
    <xf numFmtId="42" fontId="49" fillId="0" borderId="31" xfId="15" applyNumberFormat="1" applyFont="1" applyBorder="1" applyAlignment="1">
      <alignment vertical="center" wrapText="1"/>
    </xf>
    <xf numFmtId="0" fontId="49" fillId="0" borderId="31" xfId="15" applyFont="1" applyBorder="1" applyAlignment="1">
      <alignment vertical="center" wrapText="1"/>
    </xf>
    <xf numFmtId="42" fontId="49" fillId="0" borderId="31" xfId="2" applyNumberFormat="1" applyFont="1" applyBorder="1" applyAlignment="1">
      <alignment vertical="center" wrapText="1"/>
    </xf>
    <xf numFmtId="0" fontId="15" fillId="0" borderId="0" xfId="2" applyAlignment="1">
      <alignment horizontal="left" vertical="top" wrapText="1"/>
    </xf>
    <xf numFmtId="0" fontId="5" fillId="0" borderId="0" xfId="15" applyAlignment="1">
      <alignment vertical="center" wrapText="1"/>
    </xf>
    <xf numFmtId="0" fontId="48" fillId="0" borderId="31" xfId="15" applyFont="1" applyBorder="1" applyAlignment="1">
      <alignment horizontal="center" vertical="center"/>
    </xf>
    <xf numFmtId="0" fontId="49" fillId="0" borderId="31" xfId="15" applyFont="1" applyBorder="1" applyAlignment="1">
      <alignment horizontal="center" vertical="center" wrapText="1"/>
    </xf>
    <xf numFmtId="42" fontId="49" fillId="0" borderId="31" xfId="15" applyNumberFormat="1" applyFont="1" applyBorder="1" applyAlignment="1">
      <alignment horizontal="center" vertical="center" wrapText="1"/>
    </xf>
    <xf numFmtId="0" fontId="51" fillId="0" borderId="0" xfId="15" applyFont="1">
      <alignment vertical="center"/>
    </xf>
    <xf numFmtId="0" fontId="47" fillId="0" borderId="0" xfId="15" applyFont="1">
      <alignment vertical="center"/>
    </xf>
    <xf numFmtId="0" fontId="15" fillId="0" borderId="0" xfId="15" applyFont="1">
      <alignment vertical="center"/>
    </xf>
    <xf numFmtId="42" fontId="52" fillId="0" borderId="31" xfId="15" applyNumberFormat="1" applyFont="1" applyBorder="1" applyAlignment="1">
      <alignment horizontal="center" vertical="center" wrapText="1"/>
    </xf>
    <xf numFmtId="42" fontId="52" fillId="10" borderId="31" xfId="5" applyNumberFormat="1" applyFont="1" applyFill="1" applyBorder="1" applyAlignment="1" applyProtection="1">
      <alignment horizontal="center" vertical="center" wrapText="1"/>
    </xf>
    <xf numFmtId="41" fontId="52" fillId="0" borderId="31" xfId="15" applyNumberFormat="1" applyFont="1" applyBorder="1">
      <alignment vertical="center"/>
    </xf>
    <xf numFmtId="41" fontId="53" fillId="0" borderId="31" xfId="15" applyNumberFormat="1" applyFont="1" applyBorder="1">
      <alignment vertical="center"/>
    </xf>
    <xf numFmtId="0" fontId="5" fillId="0" borderId="34" xfId="15" applyBorder="1" applyAlignment="1">
      <alignment horizontal="center" vertical="center"/>
    </xf>
    <xf numFmtId="0" fontId="5" fillId="0" borderId="34" xfId="15" applyBorder="1">
      <alignment vertical="center"/>
    </xf>
    <xf numFmtId="0" fontId="51" fillId="0" borderId="34" xfId="15" applyFont="1" applyBorder="1">
      <alignment vertical="center"/>
    </xf>
    <xf numFmtId="0" fontId="54" fillId="0" borderId="0" xfId="15" applyFont="1">
      <alignment vertical="center"/>
    </xf>
    <xf numFmtId="0" fontId="55" fillId="0" borderId="0" xfId="15" applyFont="1" applyAlignment="1">
      <alignment horizontal="center" vertical="center"/>
    </xf>
    <xf numFmtId="0" fontId="5" fillId="0" borderId="31" xfId="15" applyBorder="1" applyAlignment="1">
      <alignment horizontal="center" vertical="center" wrapText="1"/>
    </xf>
    <xf numFmtId="0" fontId="5" fillId="0" borderId="0" xfId="15" applyAlignment="1">
      <alignment horizontal="left" vertical="center"/>
    </xf>
    <xf numFmtId="179" fontId="5" fillId="0" borderId="0" xfId="15" applyNumberFormat="1">
      <alignment vertical="center"/>
    </xf>
    <xf numFmtId="0" fontId="56" fillId="0" borderId="0" xfId="15" applyFont="1">
      <alignment vertical="center"/>
    </xf>
    <xf numFmtId="0" fontId="57" fillId="0" borderId="0" xfId="15" applyFont="1">
      <alignment vertical="center"/>
    </xf>
    <xf numFmtId="0" fontId="5" fillId="0" borderId="31" xfId="15" applyBorder="1">
      <alignment vertical="center"/>
    </xf>
    <xf numFmtId="0" fontId="60" fillId="0" borderId="0" xfId="15" applyFont="1">
      <alignment vertical="center"/>
    </xf>
    <xf numFmtId="0" fontId="63" fillId="0" borderId="0" xfId="15" applyFont="1">
      <alignment vertical="center"/>
    </xf>
    <xf numFmtId="0" fontId="58" fillId="0" borderId="0" xfId="15" applyFont="1">
      <alignment vertical="center"/>
    </xf>
    <xf numFmtId="0" fontId="59" fillId="0" borderId="0" xfId="15" applyFont="1">
      <alignment vertical="center"/>
    </xf>
    <xf numFmtId="0" fontId="64" fillId="0" borderId="0" xfId="15" applyFont="1">
      <alignment vertical="center"/>
    </xf>
    <xf numFmtId="0" fontId="5" fillId="0" borderId="0" xfId="15" applyAlignment="1">
      <alignment horizontal="center" vertical="center" wrapText="1"/>
    </xf>
    <xf numFmtId="42" fontId="49" fillId="0" borderId="31" xfId="15" applyNumberFormat="1" applyFont="1" applyBorder="1">
      <alignment vertical="center"/>
    </xf>
    <xf numFmtId="0" fontId="54" fillId="0" borderId="34" xfId="15" applyFont="1" applyBorder="1">
      <alignment vertical="center"/>
    </xf>
    <xf numFmtId="38" fontId="7" fillId="0" borderId="10" xfId="4" applyFont="1" applyBorder="1" applyAlignment="1"/>
    <xf numFmtId="0" fontId="0" fillId="12" borderId="0" xfId="0" applyFill="1"/>
    <xf numFmtId="38" fontId="7" fillId="0" borderId="19" xfId="4" applyFont="1" applyBorder="1" applyAlignment="1">
      <alignment wrapText="1" shrinkToFit="1"/>
    </xf>
    <xf numFmtId="38" fontId="65" fillId="0" borderId="0" xfId="4" applyFont="1" applyAlignment="1">
      <alignment horizontal="center"/>
    </xf>
    <xf numFmtId="38" fontId="65" fillId="0" borderId="0" xfId="4" applyFont="1" applyBorder="1"/>
    <xf numFmtId="40" fontId="65" fillId="0" borderId="0" xfId="4" applyNumberFormat="1" applyFont="1" applyBorder="1"/>
    <xf numFmtId="40" fontId="65" fillId="0" borderId="0" xfId="4" applyNumberFormat="1" applyFont="1"/>
    <xf numFmtId="38" fontId="65" fillId="0" borderId="0" xfId="4" applyFont="1"/>
    <xf numFmtId="0" fontId="66" fillId="0" borderId="0" xfId="0" applyFont="1"/>
    <xf numFmtId="38" fontId="65" fillId="0" borderId="0" xfId="4" applyFont="1" applyAlignment="1">
      <alignment vertical="center"/>
    </xf>
    <xf numFmtId="38" fontId="7" fillId="0" borderId="1" xfId="4" applyFont="1" applyBorder="1" applyAlignment="1">
      <alignment horizontal="left" indent="1"/>
    </xf>
    <xf numFmtId="38" fontId="7" fillId="0" borderId="1" xfId="4" applyFont="1" applyBorder="1" applyAlignment="1">
      <alignment horizontal="left"/>
    </xf>
    <xf numFmtId="38" fontId="19" fillId="0" borderId="0" xfId="4" applyFont="1" applyBorder="1" applyAlignment="1"/>
    <xf numFmtId="14" fontId="0" fillId="0" borderId="0" xfId="0" applyNumberFormat="1"/>
    <xf numFmtId="0" fontId="67" fillId="0" borderId="0" xfId="2" applyFont="1">
      <alignment vertical="center"/>
    </xf>
    <xf numFmtId="0" fontId="39" fillId="0" borderId="0" xfId="2" applyFont="1" applyAlignment="1">
      <alignment vertical="center" wrapText="1"/>
    </xf>
    <xf numFmtId="38" fontId="65" fillId="0" borderId="146" xfId="4" applyFont="1" applyBorder="1" applyAlignment="1">
      <alignment horizontal="center"/>
    </xf>
    <xf numFmtId="38" fontId="65" fillId="0" borderId="26" xfId="4" applyFont="1" applyBorder="1" applyAlignment="1">
      <alignment horizontal="center"/>
    </xf>
    <xf numFmtId="0" fontId="38" fillId="0" borderId="0" xfId="2" applyFont="1" applyAlignment="1">
      <alignment horizontal="right" wrapText="1"/>
    </xf>
    <xf numFmtId="0" fontId="4" fillId="0" borderId="0" xfId="15" applyFont="1">
      <alignment vertical="center"/>
    </xf>
    <xf numFmtId="38" fontId="70" fillId="0" borderId="0" xfId="4" applyFont="1"/>
    <xf numFmtId="0" fontId="38" fillId="0" borderId="0" xfId="2" applyFont="1" applyAlignment="1">
      <alignment horizontal="right" vertical="center"/>
    </xf>
    <xf numFmtId="0" fontId="50" fillId="0" borderId="0" xfId="2" applyFont="1" applyAlignment="1">
      <alignment horizontal="left" vertical="top" wrapText="1"/>
    </xf>
    <xf numFmtId="0" fontId="5" fillId="0" borderId="31" xfId="15" applyBorder="1" applyAlignment="1">
      <alignment horizontal="center" vertical="center"/>
    </xf>
    <xf numFmtId="0" fontId="25" fillId="0" borderId="0" xfId="0" applyFont="1" applyAlignment="1">
      <alignment vertical="center"/>
    </xf>
    <xf numFmtId="0" fontId="31" fillId="0" borderId="0" xfId="0" applyFont="1" applyAlignment="1">
      <alignment vertical="center"/>
    </xf>
    <xf numFmtId="0" fontId="25" fillId="0" borderId="155" xfId="0" applyFont="1" applyBorder="1"/>
    <xf numFmtId="0" fontId="32" fillId="0" borderId="126" xfId="12" applyFont="1" applyBorder="1" applyAlignment="1">
      <alignment vertical="top"/>
    </xf>
    <xf numFmtId="0" fontId="32" fillId="0" borderId="124" xfId="12" applyFont="1" applyBorder="1" applyAlignment="1">
      <alignment vertical="center"/>
    </xf>
    <xf numFmtId="38" fontId="7" fillId="2" borderId="17" xfId="4" applyFont="1" applyFill="1" applyBorder="1" applyAlignment="1" applyProtection="1">
      <protection locked="0"/>
    </xf>
    <xf numFmtId="14" fontId="26" fillId="5" borderId="110" xfId="0" applyNumberFormat="1" applyFont="1" applyFill="1" applyBorder="1" applyAlignment="1" applyProtection="1">
      <alignment horizontal="left"/>
      <protection locked="0"/>
    </xf>
    <xf numFmtId="14" fontId="26" fillId="5" borderId="109" xfId="0" applyNumberFormat="1" applyFont="1" applyFill="1" applyBorder="1" applyAlignment="1" applyProtection="1">
      <alignment horizontal="left"/>
      <protection locked="0"/>
    </xf>
    <xf numFmtId="182" fontId="26" fillId="5" borderId="131" xfId="4" applyNumberFormat="1" applyFont="1" applyFill="1" applyBorder="1" applyAlignment="1" applyProtection="1">
      <alignment horizontal="left"/>
      <protection locked="0"/>
    </xf>
    <xf numFmtId="182" fontId="26" fillId="5" borderId="87" xfId="4" applyNumberFormat="1" applyFont="1" applyFill="1" applyBorder="1" applyAlignment="1" applyProtection="1">
      <alignment horizontal="left"/>
      <protection locked="0"/>
    </xf>
    <xf numFmtId="178" fontId="26" fillId="5" borderId="103" xfId="4" applyNumberFormat="1" applyFont="1" applyFill="1" applyBorder="1" applyAlignment="1" applyProtection="1">
      <alignment horizontal="left" vertical="center"/>
      <protection locked="0"/>
    </xf>
    <xf numFmtId="14" fontId="25" fillId="0" borderId="31" xfId="0" applyNumberFormat="1" applyFont="1" applyBorder="1" applyProtection="1">
      <protection locked="0"/>
    </xf>
    <xf numFmtId="0" fontId="25" fillId="0" borderId="0" xfId="0" applyFont="1" applyProtection="1">
      <protection locked="0"/>
    </xf>
    <xf numFmtId="0" fontId="25" fillId="0" borderId="0" xfId="0" applyFont="1" applyAlignment="1" applyProtection="1">
      <alignment vertical="top"/>
      <protection locked="0"/>
    </xf>
    <xf numFmtId="178" fontId="27" fillId="0" borderId="0" xfId="4" applyNumberFormat="1" applyFont="1" applyFill="1" applyBorder="1" applyAlignment="1" applyProtection="1">
      <alignment horizontal="left" vertical="center" shrinkToFit="1"/>
      <protection locked="0"/>
    </xf>
    <xf numFmtId="0" fontId="25" fillId="0" borderId="0" xfId="0" applyFont="1" applyAlignment="1" applyProtection="1">
      <alignment vertical="top" wrapText="1"/>
      <protection locked="0"/>
    </xf>
    <xf numFmtId="0" fontId="15" fillId="0" borderId="0" xfId="0" applyFont="1" applyAlignment="1">
      <alignment vertical="center" shrinkToFit="1"/>
    </xf>
    <xf numFmtId="38" fontId="7" fillId="0" borderId="17" xfId="1" applyFont="1" applyBorder="1" applyAlignment="1" applyProtection="1">
      <protection locked="0"/>
    </xf>
    <xf numFmtId="178" fontId="7" fillId="0" borderId="48" xfId="0" applyNumberFormat="1" applyFont="1" applyBorder="1" applyAlignment="1">
      <alignment horizontal="center" wrapText="1"/>
    </xf>
    <xf numFmtId="178" fontId="7" fillId="0" borderId="57" xfId="0" applyNumberFormat="1" applyFont="1" applyBorder="1" applyAlignment="1">
      <alignment horizontal="center" wrapText="1"/>
    </xf>
    <xf numFmtId="0" fontId="7" fillId="0" borderId="52" xfId="0" applyFont="1" applyBorder="1" applyAlignment="1">
      <alignment horizontal="center"/>
    </xf>
    <xf numFmtId="0" fontId="7" fillId="0" borderId="104" xfId="0" applyFont="1" applyBorder="1" applyAlignment="1">
      <alignment horizontal="center"/>
    </xf>
    <xf numFmtId="0" fontId="7" fillId="0" borderId="54" xfId="0" applyFont="1" applyBorder="1" applyAlignment="1">
      <alignment horizontal="center"/>
    </xf>
    <xf numFmtId="0" fontId="7" fillId="0" borderId="85" xfId="0" applyFont="1" applyBorder="1" applyAlignment="1">
      <alignment horizontal="center"/>
    </xf>
    <xf numFmtId="0" fontId="7" fillId="0" borderId="86" xfId="0" applyFont="1" applyBorder="1" applyAlignment="1">
      <alignment horizontal="center"/>
    </xf>
    <xf numFmtId="0" fontId="7" fillId="0" borderId="57" xfId="0" applyFont="1" applyBorder="1" applyAlignment="1">
      <alignment horizontal="center"/>
    </xf>
    <xf numFmtId="0" fontId="7" fillId="0" borderId="50" xfId="0" applyFont="1" applyBorder="1" applyAlignment="1">
      <alignment horizontal="center"/>
    </xf>
    <xf numFmtId="0" fontId="7" fillId="0" borderId="0" xfId="0" applyFont="1" applyAlignment="1">
      <alignment horizontal="center" vertical="center"/>
    </xf>
    <xf numFmtId="0" fontId="7" fillId="3" borderId="0" xfId="0" applyFont="1" applyFill="1" applyAlignment="1">
      <alignment vertical="center"/>
    </xf>
    <xf numFmtId="0" fontId="9" fillId="0" borderId="0" xfId="0" applyFont="1"/>
    <xf numFmtId="0" fontId="9" fillId="0" borderId="0" xfId="0" applyFont="1" applyAlignment="1">
      <alignment horizontal="center" vertical="center"/>
    </xf>
    <xf numFmtId="0" fontId="9" fillId="3" borderId="0" xfId="0" applyFont="1" applyFill="1" applyAlignment="1">
      <alignment vertical="center"/>
    </xf>
    <xf numFmtId="0" fontId="0" fillId="0" borderId="0" xfId="0" applyAlignment="1">
      <alignment horizontal="center" vertical="center"/>
    </xf>
    <xf numFmtId="0" fontId="0" fillId="3" borderId="0" xfId="0" applyFill="1" applyAlignment="1">
      <alignment vertical="center"/>
    </xf>
    <xf numFmtId="0" fontId="7" fillId="0" borderId="10" xfId="0" applyFont="1" applyBorder="1" applyAlignment="1">
      <alignment horizontal="left"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10" fillId="0" borderId="0" xfId="0" applyFont="1" applyAlignment="1">
      <alignment horizontal="right"/>
    </xf>
    <xf numFmtId="0" fontId="7" fillId="0" borderId="10" xfId="0" applyFont="1" applyBorder="1" applyAlignment="1">
      <alignment horizontal="center" vertical="center"/>
    </xf>
    <xf numFmtId="0" fontId="0" fillId="0" borderId="12" xfId="0" applyBorder="1" applyAlignment="1">
      <alignment vertical="center"/>
    </xf>
    <xf numFmtId="0" fontId="7" fillId="0" borderId="23" xfId="0" applyFont="1" applyBorder="1"/>
    <xf numFmtId="0" fontId="0" fillId="0" borderId="24" xfId="0" applyBorder="1" applyAlignment="1">
      <alignment horizontal="center"/>
    </xf>
    <xf numFmtId="0" fontId="7" fillId="4" borderId="10" xfId="0" applyFont="1"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0" borderId="12" xfId="0" applyBorder="1" applyAlignment="1">
      <alignment horizontal="center"/>
    </xf>
    <xf numFmtId="0" fontId="0" fillId="0" borderId="13" xfId="0" applyBorder="1" applyAlignment="1">
      <alignment horizontal="center"/>
    </xf>
    <xf numFmtId="0" fontId="0" fillId="3" borderId="24" xfId="0" applyFill="1" applyBorder="1" applyAlignment="1">
      <alignment vertical="center"/>
    </xf>
    <xf numFmtId="0" fontId="0" fillId="0" borderId="1" xfId="0" applyBorder="1" applyAlignment="1">
      <alignment vertical="center"/>
    </xf>
    <xf numFmtId="0" fontId="65" fillId="0" borderId="43" xfId="0" applyFont="1" applyBorder="1" applyAlignment="1">
      <alignment horizontal="center" vertical="center"/>
    </xf>
    <xf numFmtId="0" fontId="65" fillId="0" borderId="44" xfId="0" applyFont="1" applyBorder="1" applyAlignment="1">
      <alignment horizontal="center" vertical="center"/>
    </xf>
    <xf numFmtId="0" fontId="65" fillId="0" borderId="2" xfId="0" applyFont="1" applyBorder="1" applyAlignment="1">
      <alignment horizontal="center" vertical="center"/>
    </xf>
    <xf numFmtId="0" fontId="7" fillId="5" borderId="1" xfId="0" applyFont="1" applyFill="1" applyBorder="1" applyAlignment="1">
      <alignment horizontal="center" vertical="center"/>
    </xf>
    <xf numFmtId="0" fontId="7" fillId="5" borderId="0" xfId="0" applyFont="1" applyFill="1" applyAlignment="1">
      <alignment horizontal="center" vertical="center"/>
    </xf>
    <xf numFmtId="0" fontId="7" fillId="5" borderId="33" xfId="0" applyFont="1" applyFill="1" applyBorder="1" applyAlignment="1">
      <alignment horizontal="center" vertical="center"/>
    </xf>
    <xf numFmtId="0" fontId="7" fillId="0" borderId="0" xfId="0" applyFont="1" applyAlignment="1">
      <alignment horizontal="left" indent="1"/>
    </xf>
    <xf numFmtId="0" fontId="7" fillId="0" borderId="0" xfId="0" applyFont="1" applyAlignment="1">
      <alignment horizontal="center" wrapText="1" shrinkToFit="1"/>
    </xf>
    <xf numFmtId="0" fontId="7" fillId="0" borderId="33" xfId="0" applyFont="1" applyBorder="1" applyAlignment="1">
      <alignment horizontal="center" wrapText="1" shrinkToFit="1"/>
    </xf>
    <xf numFmtId="0" fontId="7" fillId="3" borderId="3" xfId="0" applyFont="1" applyFill="1"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7" fillId="0" borderId="7" xfId="0" applyFont="1" applyBorder="1" applyAlignment="1">
      <alignment horizontal="center" vertical="center"/>
    </xf>
    <xf numFmtId="0" fontId="7" fillId="0" borderId="46" xfId="0" applyFont="1" applyBorder="1" applyAlignment="1">
      <alignment horizontal="center" vertical="center" wrapText="1"/>
    </xf>
    <xf numFmtId="0" fontId="7" fillId="0" borderId="47" xfId="0" applyFont="1" applyBorder="1" applyAlignment="1">
      <alignment horizontal="center" vertical="center"/>
    </xf>
    <xf numFmtId="0" fontId="7" fillId="0" borderId="8" xfId="0" applyFont="1" applyBorder="1" applyAlignment="1">
      <alignment horizontal="center" vertical="center"/>
    </xf>
    <xf numFmtId="0" fontId="69" fillId="0" borderId="0" xfId="0" applyFont="1"/>
    <xf numFmtId="0" fontId="7" fillId="3" borderId="6" xfId="0" applyFont="1" applyFill="1" applyBorder="1" applyAlignment="1">
      <alignment vertical="center"/>
    </xf>
    <xf numFmtId="0" fontId="7" fillId="0" borderId="48" xfId="0" applyFont="1" applyBorder="1" applyAlignment="1">
      <alignment horizontal="center"/>
    </xf>
    <xf numFmtId="0" fontId="7" fillId="0" borderId="49" xfId="0" applyFont="1" applyBorder="1" applyAlignment="1">
      <alignment horizontal="center"/>
    </xf>
    <xf numFmtId="0" fontId="7" fillId="3" borderId="17" xfId="0" applyFont="1" applyFill="1" applyBorder="1" applyAlignment="1">
      <alignment vertical="center"/>
    </xf>
    <xf numFmtId="0" fontId="7" fillId="0" borderId="48" xfId="0" applyFont="1" applyBorder="1" applyAlignment="1">
      <alignment horizontal="center" wrapText="1"/>
    </xf>
    <xf numFmtId="0" fontId="7" fillId="0" borderId="49" xfId="0" applyFont="1" applyBorder="1" applyAlignment="1">
      <alignment horizontal="center" wrapText="1"/>
    </xf>
    <xf numFmtId="0" fontId="7" fillId="0" borderId="53" xfId="0" applyFont="1" applyBorder="1" applyAlignment="1">
      <alignment horizontal="center"/>
    </xf>
    <xf numFmtId="0" fontId="7" fillId="3" borderId="58" xfId="0" applyFont="1" applyFill="1" applyBorder="1" applyAlignment="1">
      <alignment vertical="center"/>
    </xf>
    <xf numFmtId="0" fontId="0" fillId="3" borderId="17" xfId="0" applyFill="1" applyBorder="1" applyAlignment="1">
      <alignment vertical="center"/>
    </xf>
    <xf numFmtId="0" fontId="7" fillId="0" borderId="55" xfId="0" applyFont="1" applyBorder="1" applyAlignment="1">
      <alignment horizontal="center"/>
    </xf>
    <xf numFmtId="0" fontId="7" fillId="0" borderId="16" xfId="0" applyFont="1" applyBorder="1" applyAlignment="1">
      <alignment wrapText="1"/>
    </xf>
    <xf numFmtId="0" fontId="7" fillId="0" borderId="18" xfId="0" applyFont="1" applyBorder="1" applyAlignment="1">
      <alignment horizontal="center"/>
    </xf>
    <xf numFmtId="0" fontId="7" fillId="3" borderId="60" xfId="0" applyFont="1" applyFill="1" applyBorder="1" applyAlignment="1">
      <alignment vertical="center"/>
    </xf>
    <xf numFmtId="0" fontId="7" fillId="3" borderId="61" xfId="0" applyFont="1" applyFill="1" applyBorder="1" applyAlignment="1">
      <alignment vertical="center"/>
    </xf>
    <xf numFmtId="0" fontId="19" fillId="3" borderId="61" xfId="0" applyFont="1" applyFill="1" applyBorder="1" applyAlignment="1">
      <alignment vertical="center"/>
    </xf>
    <xf numFmtId="0" fontId="7" fillId="0" borderId="59" xfId="0" applyFont="1" applyBorder="1" applyAlignment="1">
      <alignment horizontal="center"/>
    </xf>
    <xf numFmtId="0" fontId="7" fillId="0" borderId="148" xfId="0" applyFont="1" applyBorder="1" applyAlignment="1">
      <alignment horizontal="center"/>
    </xf>
    <xf numFmtId="0" fontId="7" fillId="0" borderId="105" xfId="0" applyFont="1" applyBorder="1" applyAlignment="1">
      <alignment horizontal="center"/>
    </xf>
    <xf numFmtId="0" fontId="19" fillId="3" borderId="62" xfId="0" applyFont="1" applyFill="1" applyBorder="1" applyAlignment="1">
      <alignment vertical="center"/>
    </xf>
    <xf numFmtId="0" fontId="7" fillId="0" borderId="5" xfId="0" applyFont="1" applyBorder="1" applyAlignment="1">
      <alignment horizontal="center"/>
    </xf>
    <xf numFmtId="0" fontId="7" fillId="0" borderId="21" xfId="0" applyFont="1" applyBorder="1"/>
    <xf numFmtId="0" fontId="7" fillId="0" borderId="22" xfId="0" applyFont="1" applyBorder="1" applyAlignment="1">
      <alignment horizontal="center"/>
    </xf>
    <xf numFmtId="0" fontId="7" fillId="0" borderId="7" xfId="0" applyFont="1" applyBorder="1" applyAlignment="1">
      <alignment horizontal="center"/>
    </xf>
    <xf numFmtId="0" fontId="7" fillId="0" borderId="63" xfId="0" applyFont="1" applyBorder="1" applyAlignment="1">
      <alignment horizontal="center"/>
    </xf>
    <xf numFmtId="0" fontId="10" fillId="0" borderId="45" xfId="0" applyFont="1" applyBorder="1" applyAlignment="1">
      <alignment horizontal="center" wrapText="1"/>
    </xf>
    <xf numFmtId="0" fontId="19" fillId="0" borderId="57" xfId="0" applyFont="1" applyBorder="1" applyAlignment="1">
      <alignment horizontal="center"/>
    </xf>
    <xf numFmtId="0" fontId="7" fillId="0" borderId="64" xfId="0" applyFont="1" applyBorder="1" applyAlignment="1">
      <alignment horizontal="center"/>
    </xf>
    <xf numFmtId="0" fontId="7" fillId="0" borderId="107" xfId="0" applyFont="1" applyBorder="1" applyAlignment="1">
      <alignment horizontal="center"/>
    </xf>
    <xf numFmtId="0" fontId="7" fillId="0" borderId="106" xfId="0" applyFont="1" applyBorder="1" applyAlignment="1">
      <alignment horizontal="center"/>
    </xf>
    <xf numFmtId="0" fontId="0" fillId="0" borderId="27" xfId="0" applyBorder="1" applyAlignment="1">
      <alignment horizontal="center" vertical="center"/>
    </xf>
    <xf numFmtId="0" fontId="7" fillId="0" borderId="27" xfId="0" applyFont="1" applyBorder="1"/>
    <xf numFmtId="0" fontId="7" fillId="0" borderId="12" xfId="0" applyFont="1" applyBorder="1" applyAlignment="1">
      <alignment horizontal="right" vertical="center"/>
    </xf>
    <xf numFmtId="0" fontId="7" fillId="0" borderId="13" xfId="0" applyFont="1" applyBorder="1" applyAlignment="1">
      <alignment horizontal="right" vertical="center"/>
    </xf>
    <xf numFmtId="0" fontId="7" fillId="0" borderId="151" xfId="0" applyFont="1" applyBorder="1" applyAlignment="1">
      <alignment horizontal="center" vertical="center"/>
    </xf>
    <xf numFmtId="0" fontId="7" fillId="0" borderId="73" xfId="0" applyFont="1" applyBorder="1" applyAlignment="1">
      <alignment horizontal="center" vertical="center"/>
    </xf>
    <xf numFmtId="0" fontId="7" fillId="3" borderId="12" xfId="0" applyFont="1" applyFill="1" applyBorder="1" applyAlignment="1">
      <alignment vertical="center"/>
    </xf>
    <xf numFmtId="0" fontId="7" fillId="0" borderId="12" xfId="0" applyFont="1" applyBorder="1" applyAlignment="1">
      <alignment vertical="center"/>
    </xf>
    <xf numFmtId="184" fontId="7" fillId="0" borderId="0" xfId="0" applyNumberFormat="1" applyFont="1"/>
    <xf numFmtId="178" fontId="7" fillId="0" borderId="0" xfId="0" applyNumberFormat="1" applyFont="1" applyAlignment="1">
      <alignment horizontal="center"/>
    </xf>
    <xf numFmtId="0" fontId="7" fillId="6" borderId="0" xfId="0" applyFont="1" applyFill="1" applyAlignment="1">
      <alignment horizontal="center" vertical="center"/>
    </xf>
    <xf numFmtId="0" fontId="7" fillId="0" borderId="0" xfId="0" applyFont="1" applyProtection="1">
      <protection locked="0"/>
    </xf>
    <xf numFmtId="0" fontId="7" fillId="0" borderId="0" xfId="0" applyFont="1" applyAlignment="1" applyProtection="1">
      <alignment horizontal="center" vertical="top"/>
      <protection locked="0"/>
    </xf>
    <xf numFmtId="0" fontId="7" fillId="3" borderId="0" xfId="0" applyFont="1" applyFill="1" applyAlignment="1" applyProtection="1">
      <alignment vertical="center"/>
      <protection locked="0"/>
    </xf>
    <xf numFmtId="0" fontId="7" fillId="0" borderId="0" xfId="0" applyFont="1" applyAlignment="1">
      <alignment horizontal="left"/>
    </xf>
    <xf numFmtId="0" fontId="31" fillId="0" borderId="0" xfId="0" applyFont="1" applyAlignment="1">
      <alignment wrapText="1"/>
    </xf>
    <xf numFmtId="0" fontId="9" fillId="0" borderId="0" xfId="0" applyFont="1" applyAlignment="1">
      <alignment horizontal="left"/>
    </xf>
    <xf numFmtId="0" fontId="0" fillId="0" borderId="0" xfId="0" applyAlignment="1">
      <alignment wrapText="1" shrinkToFit="1"/>
    </xf>
    <xf numFmtId="0" fontId="0" fillId="0" borderId="0" xfId="0" applyAlignment="1">
      <alignment horizontal="left" wrapText="1" shrinkToFit="1"/>
    </xf>
    <xf numFmtId="0" fontId="7" fillId="0" borderId="31" xfId="0" applyFont="1" applyBorder="1" applyAlignment="1">
      <alignment horizontal="left" vertical="center" wrapText="1"/>
    </xf>
    <xf numFmtId="0" fontId="7" fillId="0" borderId="10" xfId="0" applyFont="1" applyBorder="1" applyAlignment="1">
      <alignment vertical="center"/>
    </xf>
    <xf numFmtId="0" fontId="10" fillId="0" borderId="13" xfId="0" applyFont="1" applyBorder="1" applyAlignment="1">
      <alignment horizontal="center" vertical="center"/>
    </xf>
    <xf numFmtId="0" fontId="7" fillId="0" borderId="23" xfId="0" applyFont="1" applyBorder="1" applyAlignment="1">
      <alignment horizontal="center"/>
    </xf>
    <xf numFmtId="0" fontId="0" fillId="0" borderId="24" xfId="0" applyBorder="1" applyAlignment="1">
      <alignment horizontal="left"/>
    </xf>
    <xf numFmtId="0" fontId="0" fillId="0" borderId="14" xfId="0" applyBorder="1"/>
    <xf numFmtId="0" fontId="19" fillId="0" borderId="41" xfId="0" applyFont="1" applyBorder="1" applyAlignment="1">
      <alignment horizontal="center"/>
    </xf>
    <xf numFmtId="0" fontId="19" fillId="0" borderId="44" xfId="0" applyFont="1" applyBorder="1" applyAlignment="1">
      <alignment horizontal="center"/>
    </xf>
    <xf numFmtId="0" fontId="19" fillId="0" borderId="4" xfId="0" applyFont="1" applyBorder="1" applyAlignment="1">
      <alignment horizontal="center"/>
    </xf>
    <xf numFmtId="0" fontId="0" fillId="0" borderId="32" xfId="0" applyBorder="1" applyAlignment="1">
      <alignment horizontal="center" shrinkToFit="1"/>
    </xf>
    <xf numFmtId="0" fontId="7" fillId="0" borderId="46" xfId="0" applyFont="1" applyBorder="1" applyAlignment="1">
      <alignment horizontal="center"/>
    </xf>
    <xf numFmtId="0" fontId="7" fillId="0" borderId="9" xfId="0" applyFont="1" applyBorder="1" applyAlignment="1">
      <alignment horizontal="center"/>
    </xf>
    <xf numFmtId="0" fontId="7" fillId="0" borderId="22" xfId="0" applyFont="1" applyBorder="1" applyAlignment="1">
      <alignment horizontal="center" vertical="center"/>
    </xf>
    <xf numFmtId="0" fontId="7" fillId="0" borderId="111" xfId="0" applyFont="1" applyBorder="1" applyAlignment="1">
      <alignment horizontal="center"/>
    </xf>
    <xf numFmtId="0" fontId="7" fillId="0" borderId="73" xfId="0" applyFont="1" applyBorder="1" applyAlignment="1">
      <alignment horizontal="center"/>
    </xf>
    <xf numFmtId="0" fontId="7" fillId="0" borderId="13" xfId="0" applyFont="1" applyBorder="1" applyAlignment="1">
      <alignment horizontal="center"/>
    </xf>
    <xf numFmtId="0" fontId="7" fillId="0" borderId="108" xfId="0" applyFont="1" applyBorder="1" applyAlignment="1">
      <alignment horizontal="center"/>
    </xf>
    <xf numFmtId="0" fontId="7" fillId="0" borderId="112" xfId="0" applyFont="1" applyBorder="1" applyAlignment="1">
      <alignment horizontal="center"/>
    </xf>
    <xf numFmtId="0" fontId="7" fillId="0" borderId="109" xfId="0" applyFont="1" applyBorder="1" applyAlignment="1">
      <alignment horizontal="center"/>
    </xf>
    <xf numFmtId="0" fontId="7" fillId="0" borderId="38" xfId="0" applyFont="1" applyBorder="1" applyAlignment="1">
      <alignment horizontal="center"/>
    </xf>
    <xf numFmtId="0" fontId="7" fillId="0" borderId="16" xfId="0" applyFont="1" applyBorder="1" applyAlignment="1">
      <alignment wrapText="1" shrinkToFit="1"/>
    </xf>
    <xf numFmtId="0" fontId="7" fillId="0" borderId="18" xfId="0" applyFont="1" applyBorder="1" applyAlignment="1">
      <alignment horizontal="center" wrapText="1"/>
    </xf>
    <xf numFmtId="178" fontId="7" fillId="0" borderId="66" xfId="0" applyNumberFormat="1" applyFont="1" applyBorder="1" applyAlignment="1">
      <alignment horizontal="center"/>
    </xf>
    <xf numFmtId="0" fontId="7" fillId="0" borderId="42" xfId="0" applyFont="1" applyBorder="1" applyAlignment="1">
      <alignment horizontal="center" wrapText="1"/>
    </xf>
    <xf numFmtId="0" fontId="7" fillId="0" borderId="69" xfId="0" applyFont="1" applyBorder="1"/>
    <xf numFmtId="0" fontId="7" fillId="0" borderId="113" xfId="0" applyFont="1" applyBorder="1" applyAlignment="1">
      <alignment horizontal="center"/>
    </xf>
    <xf numFmtId="0" fontId="7" fillId="0" borderId="70" xfId="0" applyFont="1" applyBorder="1"/>
    <xf numFmtId="0" fontId="7" fillId="0" borderId="39" xfId="0" applyFont="1" applyBorder="1" applyAlignment="1">
      <alignment horizontal="center"/>
    </xf>
    <xf numFmtId="0" fontId="7" fillId="0" borderId="40" xfId="0" applyFont="1" applyBorder="1" applyAlignment="1">
      <alignment horizontal="center"/>
    </xf>
    <xf numFmtId="0" fontId="7" fillId="0" borderId="87" xfId="0" applyFont="1" applyBorder="1" applyAlignment="1">
      <alignment horizontal="center"/>
    </xf>
    <xf numFmtId="0" fontId="7" fillId="0" borderId="26" xfId="0" applyFont="1" applyBorder="1" applyAlignment="1">
      <alignment vertical="center"/>
    </xf>
    <xf numFmtId="0" fontId="0" fillId="0" borderId="27" xfId="0" applyBorder="1" applyAlignment="1">
      <alignment vertical="center"/>
    </xf>
    <xf numFmtId="0" fontId="0" fillId="0" borderId="27" xfId="0" applyBorder="1" applyAlignment="1">
      <alignment horizontal="center"/>
    </xf>
    <xf numFmtId="0" fontId="0" fillId="0" borderId="27" xfId="0" applyBorder="1" applyAlignment="1">
      <alignment horizontal="right"/>
    </xf>
    <xf numFmtId="0" fontId="7" fillId="0" borderId="1" xfId="0" applyFont="1" applyBorder="1" applyAlignment="1">
      <alignment horizontal="center"/>
    </xf>
    <xf numFmtId="0" fontId="7" fillId="0" borderId="150" xfId="0" applyFont="1" applyBorder="1"/>
    <xf numFmtId="0" fontId="7" fillId="0" borderId="32" xfId="0" applyFont="1" applyBorder="1" applyAlignment="1">
      <alignment horizontal="center"/>
    </xf>
    <xf numFmtId="0" fontId="7" fillId="0" borderId="145" xfId="0" applyFont="1" applyBorder="1" applyAlignment="1">
      <alignment horizontal="center"/>
    </xf>
    <xf numFmtId="0" fontId="7" fillId="0" borderId="30" xfId="0" applyFont="1" applyBorder="1" applyAlignment="1">
      <alignment horizontal="center"/>
    </xf>
    <xf numFmtId="0" fontId="20" fillId="0" borderId="0" xfId="0" applyFont="1" applyAlignment="1">
      <alignment wrapText="1"/>
    </xf>
    <xf numFmtId="0" fontId="7" fillId="0" borderId="20" xfId="0" applyFont="1" applyBorder="1" applyAlignment="1">
      <alignment horizontal="center" wrapText="1"/>
    </xf>
    <xf numFmtId="0" fontId="7" fillId="5" borderId="19" xfId="0" applyFont="1" applyFill="1" applyBorder="1" applyAlignment="1" applyProtection="1">
      <alignment horizontal="center"/>
      <protection locked="0"/>
    </xf>
    <xf numFmtId="0" fontId="65" fillId="5" borderId="16" xfId="0" applyFont="1" applyFill="1" applyBorder="1" applyAlignment="1" applyProtection="1">
      <alignment wrapText="1"/>
      <protection locked="0"/>
    </xf>
    <xf numFmtId="0" fontId="7" fillId="5" borderId="16" xfId="0" applyFont="1" applyFill="1" applyBorder="1" applyAlignment="1" applyProtection="1">
      <alignment wrapText="1" shrinkToFit="1"/>
      <protection locked="0"/>
    </xf>
    <xf numFmtId="0" fontId="31" fillId="0" borderId="0" xfId="0" applyFont="1" applyAlignment="1" applyProtection="1">
      <alignment wrapText="1"/>
      <protection locked="0"/>
    </xf>
    <xf numFmtId="0" fontId="5" fillId="0" borderId="0" xfId="15" applyAlignment="1">
      <alignment horizontal="center" vertical="center" shrinkToFit="1"/>
    </xf>
    <xf numFmtId="0" fontId="60" fillId="9" borderId="0" xfId="15" applyFont="1" applyFill="1">
      <alignment vertical="center"/>
    </xf>
    <xf numFmtId="42" fontId="49" fillId="9" borderId="22" xfId="15" applyNumberFormat="1" applyFont="1" applyFill="1" applyBorder="1" applyProtection="1">
      <alignment vertical="center"/>
      <protection locked="0"/>
    </xf>
    <xf numFmtId="0" fontId="49" fillId="9" borderId="31" xfId="15" applyFont="1" applyFill="1" applyBorder="1" applyAlignment="1" applyProtection="1">
      <alignment horizontal="center" vertical="center" wrapText="1"/>
      <protection locked="0"/>
    </xf>
    <xf numFmtId="41" fontId="53" fillId="0" borderId="31" xfId="15" applyNumberFormat="1" applyFont="1" applyBorder="1" applyProtection="1">
      <alignment vertical="center"/>
      <protection locked="0"/>
    </xf>
    <xf numFmtId="41" fontId="52" fillId="0" borderId="31" xfId="15" applyNumberFormat="1" applyFont="1" applyBorder="1" applyProtection="1">
      <alignment vertical="center"/>
      <protection locked="0"/>
    </xf>
    <xf numFmtId="0" fontId="7" fillId="0" borderId="149" xfId="0" applyFont="1" applyBorder="1" applyAlignment="1" applyProtection="1">
      <alignment horizontal="center" shrinkToFit="1"/>
      <protection locked="0"/>
    </xf>
    <xf numFmtId="0" fontId="19" fillId="0" borderId="57" xfId="0" applyFont="1" applyBorder="1" applyAlignment="1" applyProtection="1">
      <alignment horizontal="center" shrinkToFit="1"/>
      <protection locked="0"/>
    </xf>
    <xf numFmtId="178" fontId="7" fillId="0" borderId="57" xfId="0" applyNumberFormat="1" applyFont="1" applyBorder="1" applyAlignment="1">
      <alignment horizontal="center" shrinkToFit="1"/>
    </xf>
    <xf numFmtId="0" fontId="7" fillId="0" borderId="50" xfId="0" applyFont="1" applyBorder="1" applyAlignment="1">
      <alignment horizontal="center" shrinkToFit="1"/>
    </xf>
    <xf numFmtId="0" fontId="7" fillId="0" borderId="147" xfId="0" applyFont="1" applyBorder="1" applyAlignment="1">
      <alignment horizontal="center" shrinkToFit="1"/>
    </xf>
    <xf numFmtId="0" fontId="7" fillId="0" borderId="92" xfId="0" applyFont="1" applyBorder="1" applyAlignment="1" applyProtection="1">
      <alignment horizontal="center" shrinkToFit="1"/>
      <protection locked="0"/>
    </xf>
    <xf numFmtId="178" fontId="7" fillId="0" borderId="50" xfId="0" applyNumberFormat="1" applyFont="1" applyBorder="1" applyAlignment="1">
      <alignment horizontal="center" shrinkToFit="1"/>
    </xf>
    <xf numFmtId="0" fontId="7" fillId="0" borderId="85" xfId="0" applyFont="1" applyBorder="1" applyAlignment="1">
      <alignment horizontal="center" shrinkToFit="1"/>
    </xf>
    <xf numFmtId="0" fontId="7" fillId="0" borderId="18" xfId="0" applyFont="1" applyBorder="1" applyAlignment="1" applyProtection="1">
      <alignment horizontal="center" shrinkToFit="1"/>
      <protection locked="0"/>
    </xf>
    <xf numFmtId="0" fontId="38" fillId="0" borderId="32" xfId="2" applyFont="1" applyBorder="1" applyAlignment="1">
      <alignment horizontal="left" vertical="top" wrapText="1"/>
    </xf>
    <xf numFmtId="0" fontId="25" fillId="0" borderId="0" xfId="0" applyFont="1" applyAlignment="1" applyProtection="1">
      <alignment horizontal="left"/>
      <protection locked="0"/>
    </xf>
    <xf numFmtId="0" fontId="10" fillId="0" borderId="0" xfId="0" applyFont="1" applyAlignment="1">
      <alignment horizontal="center" wrapText="1"/>
    </xf>
    <xf numFmtId="0" fontId="26" fillId="0" borderId="26" xfId="0" applyFont="1" applyBorder="1" applyAlignment="1">
      <alignment wrapText="1"/>
    </xf>
    <xf numFmtId="187" fontId="25" fillId="5" borderId="31" xfId="0" applyNumberFormat="1" applyFont="1" applyFill="1" applyBorder="1" applyProtection="1">
      <protection locked="0"/>
    </xf>
    <xf numFmtId="0" fontId="25" fillId="0" borderId="1" xfId="0" applyFont="1" applyBorder="1" applyProtection="1">
      <protection locked="0"/>
    </xf>
    <xf numFmtId="38" fontId="7" fillId="0" borderId="0" xfId="4" applyFont="1" applyBorder="1" applyAlignment="1" applyProtection="1">
      <alignment horizontal="center"/>
      <protection locked="0"/>
    </xf>
    <xf numFmtId="38" fontId="7" fillId="0" borderId="0" xfId="4" applyFont="1" applyBorder="1" applyAlignment="1" applyProtection="1">
      <protection locked="0"/>
    </xf>
    <xf numFmtId="0" fontId="7" fillId="0" borderId="157" xfId="0" applyFont="1" applyBorder="1" applyAlignment="1">
      <alignment horizontal="center"/>
    </xf>
    <xf numFmtId="0" fontId="27" fillId="0" borderId="97" xfId="0" applyFont="1" applyBorder="1" applyAlignment="1">
      <alignment horizontal="right" vertical="center" wrapText="1" indent="2"/>
    </xf>
    <xf numFmtId="38" fontId="75" fillId="0" borderId="19" xfId="4" applyFont="1" applyBorder="1" applyAlignment="1">
      <alignment shrinkToFit="1"/>
    </xf>
    <xf numFmtId="38" fontId="65" fillId="0" borderId="19" xfId="4" applyFont="1" applyBorder="1" applyAlignment="1">
      <alignment shrinkToFit="1"/>
    </xf>
    <xf numFmtId="38" fontId="65" fillId="0" borderId="29" xfId="4" applyFont="1" applyBorder="1" applyAlignment="1"/>
    <xf numFmtId="38" fontId="65" fillId="0" borderId="3" xfId="4" applyFont="1" applyBorder="1" applyAlignment="1"/>
    <xf numFmtId="38" fontId="65" fillId="0" borderId="94" xfId="4" applyFont="1" applyBorder="1" applyAlignment="1"/>
    <xf numFmtId="38" fontId="65" fillId="0" borderId="0" xfId="4" applyFont="1" applyBorder="1" applyAlignment="1"/>
    <xf numFmtId="38" fontId="73" fillId="0" borderId="0" xfId="4" applyFont="1" applyBorder="1"/>
    <xf numFmtId="38" fontId="66" fillId="0" borderId="0" xfId="4" applyFont="1" applyBorder="1"/>
    <xf numFmtId="38" fontId="66" fillId="0" borderId="0" xfId="4" applyFont="1" applyBorder="1" applyAlignment="1"/>
    <xf numFmtId="38" fontId="66" fillId="0" borderId="0" xfId="4" applyFont="1"/>
    <xf numFmtId="38" fontId="65" fillId="0" borderId="28" xfId="4" applyFont="1" applyFill="1" applyBorder="1" applyAlignment="1"/>
    <xf numFmtId="0" fontId="74" fillId="0" borderId="0" xfId="0" applyFont="1" applyAlignment="1">
      <alignment wrapText="1"/>
    </xf>
    <xf numFmtId="0" fontId="74" fillId="0" borderId="0" xfId="0" applyFont="1" applyAlignment="1">
      <alignment vertical="center" wrapText="1"/>
    </xf>
    <xf numFmtId="0" fontId="74" fillId="0" borderId="0" xfId="0" applyFont="1" applyAlignment="1">
      <alignment vertical="top" wrapText="1"/>
    </xf>
    <xf numFmtId="0" fontId="65" fillId="0" borderId="6" xfId="0" applyFont="1" applyBorder="1" applyAlignment="1">
      <alignment horizontal="center" wrapText="1"/>
    </xf>
    <xf numFmtId="176" fontId="7" fillId="0" borderId="0" xfId="0" applyNumberFormat="1" applyFont="1" applyProtection="1">
      <protection locked="0"/>
    </xf>
    <xf numFmtId="0" fontId="38" fillId="0" borderId="0" xfId="2" applyFont="1" applyAlignment="1">
      <alignment vertical="top" wrapText="1"/>
    </xf>
    <xf numFmtId="38" fontId="25" fillId="0" borderId="0" xfId="4" applyFont="1" applyBorder="1"/>
    <xf numFmtId="0" fontId="26" fillId="0" borderId="0" xfId="0" applyFont="1"/>
    <xf numFmtId="0" fontId="26" fillId="0" borderId="0" xfId="0" applyFont="1" applyAlignment="1">
      <alignment vertical="top" wrapText="1"/>
    </xf>
    <xf numFmtId="0" fontId="26" fillId="0" borderId="0" xfId="0" applyFont="1" applyProtection="1">
      <protection locked="0"/>
    </xf>
    <xf numFmtId="0" fontId="26" fillId="0" borderId="0" xfId="0" applyFont="1" applyAlignment="1" applyProtection="1">
      <alignment vertical="top" wrapText="1"/>
      <protection locked="0"/>
    </xf>
    <xf numFmtId="0" fontId="26" fillId="0" borderId="0" xfId="0" applyFont="1" applyAlignment="1" applyProtection="1">
      <alignment wrapText="1"/>
      <protection locked="0"/>
    </xf>
    <xf numFmtId="0" fontId="39" fillId="0" borderId="0" xfId="2" applyFont="1" applyAlignment="1">
      <alignment horizontal="left" vertical="top" wrapText="1"/>
    </xf>
    <xf numFmtId="0" fontId="38" fillId="0" borderId="31" xfId="2" applyFont="1" applyBorder="1" applyAlignment="1">
      <alignment horizontal="center" vertical="center" wrapText="1"/>
    </xf>
    <xf numFmtId="0" fontId="38" fillId="0" borderId="26" xfId="2" applyFont="1" applyBorder="1" applyAlignment="1">
      <alignment horizontal="center" vertical="center" wrapText="1"/>
    </xf>
    <xf numFmtId="0" fontId="31" fillId="0" borderId="0" xfId="0" applyFont="1" applyAlignment="1">
      <alignment vertical="center" wrapText="1"/>
    </xf>
    <xf numFmtId="0" fontId="31" fillId="13" borderId="1" xfId="0" applyFont="1" applyFill="1" applyBorder="1" applyAlignment="1">
      <alignment vertical="center" wrapText="1"/>
    </xf>
    <xf numFmtId="0" fontId="31" fillId="0" borderId="1" xfId="0" applyFont="1" applyBorder="1" applyAlignment="1">
      <alignment vertical="top" wrapText="1"/>
    </xf>
    <xf numFmtId="0" fontId="38" fillId="0" borderId="14" xfId="2" applyFont="1" applyBorder="1" applyAlignment="1">
      <alignment vertical="top" wrapText="1"/>
    </xf>
    <xf numFmtId="0" fontId="38" fillId="0" borderId="22" xfId="2" applyFont="1" applyBorder="1" applyAlignment="1">
      <alignment vertical="top" wrapText="1"/>
    </xf>
    <xf numFmtId="0" fontId="20" fillId="0" borderId="53" xfId="0" applyFont="1" applyBorder="1" applyAlignment="1">
      <alignment wrapText="1"/>
    </xf>
    <xf numFmtId="0" fontId="7" fillId="0" borderId="49" xfId="0" applyFont="1" applyBorder="1" applyAlignment="1">
      <alignment horizontal="center" shrinkToFit="1"/>
    </xf>
    <xf numFmtId="0" fontId="26" fillId="0" borderId="0" xfId="0" applyFont="1" applyAlignment="1">
      <alignment horizontal="left" vertical="top" wrapText="1"/>
    </xf>
    <xf numFmtId="0" fontId="39" fillId="0" borderId="26" xfId="4" applyNumberFormat="1" applyFont="1" applyFill="1" applyBorder="1" applyAlignment="1">
      <alignment vertical="center"/>
    </xf>
    <xf numFmtId="0" fontId="7" fillId="0" borderId="112" xfId="0" applyFont="1" applyBorder="1" applyAlignment="1" applyProtection="1">
      <alignment horizontal="center"/>
      <protection locked="0"/>
    </xf>
    <xf numFmtId="0" fontId="26" fillId="0" borderId="154" xfId="0" applyFont="1" applyBorder="1" applyAlignment="1" applyProtection="1">
      <alignment vertical="top" wrapText="1"/>
      <protection locked="0"/>
    </xf>
    <xf numFmtId="0" fontId="7" fillId="0" borderId="158" xfId="0" applyFont="1" applyBorder="1" applyAlignment="1">
      <alignment horizontal="center"/>
    </xf>
    <xf numFmtId="0" fontId="10" fillId="0" borderId="12" xfId="4" applyNumberFormat="1" applyFont="1" applyBorder="1" applyAlignment="1">
      <alignment vertical="center" textRotation="255" wrapText="1"/>
    </xf>
    <xf numFmtId="0" fontId="10" fillId="0" borderId="0" xfId="4" applyNumberFormat="1" applyFont="1" applyBorder="1" applyAlignment="1">
      <alignment vertical="center" textRotation="255" wrapText="1"/>
    </xf>
    <xf numFmtId="38" fontId="7" fillId="0" borderId="17" xfId="4" applyFont="1" applyBorder="1" applyAlignment="1">
      <alignment horizontal="right"/>
    </xf>
    <xf numFmtId="189" fontId="7" fillId="0" borderId="17" xfId="4" applyNumberFormat="1" applyFont="1" applyFill="1" applyBorder="1" applyAlignment="1" applyProtection="1"/>
    <xf numFmtId="0" fontId="78" fillId="0" borderId="0" xfId="0" applyFont="1"/>
    <xf numFmtId="0" fontId="79" fillId="0" borderId="0" xfId="0" applyFont="1" applyAlignment="1">
      <alignment vertical="center" shrinkToFit="1"/>
    </xf>
    <xf numFmtId="0" fontId="38" fillId="0" borderId="0" xfId="0" applyFont="1" applyAlignment="1">
      <alignment vertical="center" shrinkToFit="1"/>
    </xf>
    <xf numFmtId="0" fontId="37" fillId="9" borderId="31" xfId="15" applyFont="1" applyFill="1" applyBorder="1" applyAlignment="1" applyProtection="1">
      <alignment horizontal="center" vertical="center" wrapText="1"/>
      <protection locked="0"/>
    </xf>
    <xf numFmtId="0" fontId="58" fillId="0" borderId="0" xfId="15" applyFont="1" applyAlignment="1">
      <alignment horizontal="center" vertical="center"/>
    </xf>
    <xf numFmtId="0" fontId="59" fillId="0" borderId="0" xfId="15" applyFont="1" applyAlignment="1">
      <alignment horizontal="center" vertical="center"/>
    </xf>
    <xf numFmtId="0" fontId="0" fillId="0" borderId="0" xfId="0" applyAlignment="1">
      <alignment vertical="center" shrinkToFit="1"/>
    </xf>
    <xf numFmtId="0" fontId="65" fillId="0" borderId="0" xfId="0" applyFont="1"/>
    <xf numFmtId="0" fontId="2" fillId="0" borderId="0" xfId="15" applyFont="1">
      <alignment vertical="center"/>
    </xf>
    <xf numFmtId="0" fontId="4" fillId="0" borderId="0" xfId="15" applyFont="1" applyAlignment="1">
      <alignment horizontal="center" vertical="center"/>
    </xf>
    <xf numFmtId="0" fontId="5" fillId="0" borderId="12" xfId="15" applyBorder="1">
      <alignment vertical="center"/>
    </xf>
    <xf numFmtId="0" fontId="39" fillId="0" borderId="0" xfId="2" applyFont="1" applyAlignment="1">
      <alignment horizontal="left" vertical="top" wrapText="1"/>
    </xf>
    <xf numFmtId="0" fontId="37" fillId="0" borderId="6" xfId="2" applyFont="1" applyBorder="1" applyAlignment="1">
      <alignment horizontal="center" vertical="center" wrapText="1"/>
    </xf>
    <xf numFmtId="0" fontId="37" fillId="0" borderId="6" xfId="2" applyFont="1" applyBorder="1" applyAlignment="1">
      <alignment horizontal="center" vertical="center"/>
    </xf>
    <xf numFmtId="0" fontId="39" fillId="0" borderId="0" xfId="2" applyFont="1" applyAlignment="1">
      <alignment horizontal="left" vertical="top"/>
    </xf>
    <xf numFmtId="0" fontId="9" fillId="0" borderId="0" xfId="2" applyFont="1" applyAlignment="1">
      <alignment horizontal="left" vertical="top" wrapText="1"/>
    </xf>
    <xf numFmtId="0" fontId="67" fillId="0" borderId="0" xfId="2" applyFont="1" applyAlignment="1">
      <alignment horizontal="left" vertical="top" wrapText="1"/>
    </xf>
    <xf numFmtId="0" fontId="16" fillId="0" borderId="0" xfId="2" applyFont="1" applyAlignment="1">
      <alignment horizontal="left" vertical="top" wrapText="1"/>
    </xf>
    <xf numFmtId="0" fontId="14" fillId="0" borderId="0" xfId="2" applyFont="1" applyAlignment="1">
      <alignment horizontal="left" vertical="top" wrapText="1"/>
    </xf>
    <xf numFmtId="0" fontId="15" fillId="0" borderId="0" xfId="2" applyAlignment="1">
      <alignment horizontal="left" vertical="top" wrapText="1"/>
    </xf>
    <xf numFmtId="0" fontId="15" fillId="0" borderId="0" xfId="2" applyAlignment="1">
      <alignment horizontal="left" vertical="top"/>
    </xf>
    <xf numFmtId="0" fontId="16" fillId="0" borderId="0" xfId="2" applyFont="1" applyAlignment="1">
      <alignment horizontal="left" vertical="top"/>
    </xf>
    <xf numFmtId="0" fontId="29" fillId="0" borderId="0" xfId="5" applyFont="1" applyProtection="1">
      <protection locked="0"/>
    </xf>
    <xf numFmtId="178" fontId="27" fillId="5" borderId="101" xfId="4" applyNumberFormat="1" applyFont="1" applyFill="1" applyBorder="1" applyAlignment="1" applyProtection="1">
      <alignment horizontal="left" vertical="top" wrapText="1"/>
      <protection locked="0"/>
    </xf>
    <xf numFmtId="0" fontId="10" fillId="5" borderId="82" xfId="0" applyFont="1" applyFill="1" applyBorder="1" applyAlignment="1" applyProtection="1">
      <alignment horizontal="left" vertical="top" wrapText="1"/>
      <protection locked="0"/>
    </xf>
    <xf numFmtId="178" fontId="27" fillId="5" borderId="100" xfId="4" applyNumberFormat="1" applyFont="1" applyFill="1" applyBorder="1" applyAlignment="1" applyProtection="1">
      <alignment horizontal="left" vertical="top" wrapText="1"/>
      <protection locked="0"/>
    </xf>
    <xf numFmtId="0" fontId="10" fillId="5" borderId="92" xfId="0" applyFont="1" applyFill="1" applyBorder="1" applyAlignment="1" applyProtection="1">
      <alignment horizontal="left" vertical="top" wrapText="1"/>
      <protection locked="0"/>
    </xf>
    <xf numFmtId="178" fontId="26" fillId="5" borderId="99" xfId="0" applyNumberFormat="1" applyFont="1" applyFill="1" applyBorder="1" applyAlignment="1" applyProtection="1">
      <alignment horizontal="left" vertical="center"/>
      <protection locked="0"/>
    </xf>
    <xf numFmtId="178" fontId="7" fillId="5" borderId="90" xfId="0" applyNumberFormat="1" applyFont="1" applyFill="1" applyBorder="1" applyAlignment="1" applyProtection="1">
      <alignment horizontal="left" vertical="center"/>
      <protection locked="0"/>
    </xf>
    <xf numFmtId="0" fontId="26" fillId="5" borderId="99" xfId="0" applyFont="1" applyFill="1" applyBorder="1" applyAlignment="1" applyProtection="1">
      <alignment horizontal="left"/>
      <protection locked="0"/>
    </xf>
    <xf numFmtId="0" fontId="26" fillId="5" borderId="90" xfId="0" applyFont="1" applyFill="1" applyBorder="1" applyAlignment="1" applyProtection="1">
      <alignment horizontal="left"/>
      <protection locked="0"/>
    </xf>
    <xf numFmtId="0" fontId="26" fillId="5" borderId="100" xfId="0" applyFont="1" applyFill="1" applyBorder="1" applyProtection="1">
      <protection locked="0"/>
    </xf>
    <xf numFmtId="0" fontId="26" fillId="5" borderId="92" xfId="0" applyFont="1" applyFill="1" applyBorder="1" applyProtection="1">
      <protection locked="0"/>
    </xf>
    <xf numFmtId="0" fontId="26" fillId="8" borderId="156" xfId="0" applyFont="1" applyFill="1" applyBorder="1" applyProtection="1">
      <protection locked="0"/>
    </xf>
    <xf numFmtId="0" fontId="26" fillId="8" borderId="27" xfId="0" applyFont="1" applyFill="1" applyBorder="1" applyProtection="1">
      <protection locked="0"/>
    </xf>
    <xf numFmtId="0" fontId="25" fillId="5" borderId="156" xfId="0" applyFont="1" applyFill="1" applyBorder="1" applyAlignment="1" applyProtection="1">
      <alignment horizontal="left"/>
      <protection locked="0"/>
    </xf>
    <xf numFmtId="0" fontId="25" fillId="5" borderId="28" xfId="0" applyFont="1" applyFill="1" applyBorder="1" applyAlignment="1" applyProtection="1">
      <alignment horizontal="left"/>
      <protection locked="0"/>
    </xf>
    <xf numFmtId="0" fontId="26" fillId="5" borderId="100" xfId="0" applyFont="1" applyFill="1" applyBorder="1" applyAlignment="1" applyProtection="1">
      <alignment horizontal="left"/>
      <protection locked="0"/>
    </xf>
    <xf numFmtId="0" fontId="26" fillId="5" borderId="92" xfId="0" applyFont="1" applyFill="1" applyBorder="1" applyAlignment="1" applyProtection="1">
      <alignment horizontal="left"/>
      <protection locked="0"/>
    </xf>
    <xf numFmtId="0" fontId="7" fillId="5" borderId="92" xfId="0" applyFont="1" applyFill="1" applyBorder="1" applyProtection="1">
      <protection locked="0"/>
    </xf>
    <xf numFmtId="0" fontId="26" fillId="8" borderId="100" xfId="0" applyFont="1" applyFill="1" applyBorder="1" applyProtection="1">
      <protection locked="0"/>
    </xf>
    <xf numFmtId="0" fontId="26" fillId="8" borderId="92" xfId="0" applyFont="1" applyFill="1" applyBorder="1" applyProtection="1">
      <protection locked="0"/>
    </xf>
    <xf numFmtId="14" fontId="26" fillId="5" borderId="100" xfId="0" applyNumberFormat="1" applyFont="1" applyFill="1" applyBorder="1" applyAlignment="1" applyProtection="1">
      <alignment horizontal="left"/>
      <protection locked="0"/>
    </xf>
    <xf numFmtId="14" fontId="26" fillId="5" borderId="92" xfId="0" applyNumberFormat="1" applyFont="1" applyFill="1" applyBorder="1" applyAlignment="1" applyProtection="1">
      <alignment horizontal="left"/>
      <protection locked="0"/>
    </xf>
    <xf numFmtId="38" fontId="68" fillId="0" borderId="0" xfId="4" applyFont="1" applyAlignment="1">
      <alignment horizontal="left" wrapText="1"/>
    </xf>
    <xf numFmtId="38" fontId="7" fillId="0" borderId="121" xfId="4" applyFont="1" applyBorder="1" applyAlignment="1">
      <alignment horizontal="center" vertical="center"/>
    </xf>
    <xf numFmtId="38" fontId="7" fillId="0" borderId="122" xfId="4" applyFont="1" applyBorder="1" applyAlignment="1">
      <alignment horizontal="center" vertical="center"/>
    </xf>
    <xf numFmtId="38" fontId="7" fillId="0" borderId="123" xfId="4" applyFont="1" applyBorder="1" applyAlignment="1">
      <alignment horizontal="center" vertical="center"/>
    </xf>
    <xf numFmtId="38" fontId="7" fillId="0" borderId="129" xfId="4" applyFont="1" applyBorder="1" applyAlignment="1">
      <alignment horizontal="center" vertical="center"/>
    </xf>
    <xf numFmtId="38" fontId="7" fillId="0" borderId="6" xfId="4" applyFont="1" applyBorder="1" applyAlignment="1">
      <alignment horizontal="center" vertical="center"/>
    </xf>
    <xf numFmtId="38" fontId="7" fillId="0" borderId="130" xfId="4" applyFont="1" applyBorder="1" applyAlignment="1">
      <alignment horizontal="center" vertical="center"/>
    </xf>
    <xf numFmtId="38" fontId="7" fillId="0" borderId="27" xfId="4" applyFont="1" applyFill="1" applyBorder="1" applyAlignment="1">
      <alignment horizontal="center"/>
    </xf>
    <xf numFmtId="180" fontId="7" fillId="0" borderId="0" xfId="4" applyNumberFormat="1" applyFont="1" applyFill="1" applyAlignment="1">
      <alignment horizontal="left" vertical="center"/>
    </xf>
    <xf numFmtId="186" fontId="7" fillId="0" borderId="6" xfId="4" applyNumberFormat="1" applyFont="1" applyFill="1" applyBorder="1" applyAlignment="1">
      <alignment horizontal="left" indent="1"/>
    </xf>
    <xf numFmtId="38" fontId="7" fillId="0" borderId="26" xfId="4" applyFont="1" applyBorder="1" applyAlignment="1">
      <alignment horizontal="center"/>
    </xf>
    <xf numFmtId="38" fontId="7" fillId="0" borderId="27" xfId="4" applyFont="1" applyBorder="1" applyAlignment="1">
      <alignment horizontal="center"/>
    </xf>
    <xf numFmtId="38" fontId="7" fillId="0" borderId="0" xfId="4" applyFont="1" applyFill="1" applyBorder="1" applyAlignment="1">
      <alignment horizontal="left" vertical="center" wrapText="1" indent="1"/>
    </xf>
    <xf numFmtId="38" fontId="7" fillId="0" borderId="0" xfId="4" applyFont="1" applyFill="1" applyAlignment="1">
      <alignment horizontal="left" vertical="top" wrapText="1" indent="1"/>
    </xf>
    <xf numFmtId="38" fontId="7" fillId="0" borderId="0" xfId="4" applyFont="1" applyAlignment="1">
      <alignment horizontal="center" vertical="center" shrinkToFit="1"/>
    </xf>
    <xf numFmtId="0" fontId="10" fillId="0" borderId="14" xfId="4" applyNumberFormat="1" applyFont="1" applyBorder="1" applyAlignment="1">
      <alignment horizontal="center" vertical="center" textRotation="255" wrapText="1"/>
    </xf>
    <xf numFmtId="0" fontId="10" fillId="0" borderId="32" xfId="4" applyNumberFormat="1" applyFont="1" applyBorder="1" applyAlignment="1">
      <alignment horizontal="center" vertical="center" textRotation="255" wrapText="1"/>
    </xf>
    <xf numFmtId="0" fontId="10" fillId="0" borderId="22" xfId="4" applyNumberFormat="1" applyFont="1" applyBorder="1" applyAlignment="1">
      <alignment horizontal="center" vertical="center" textRotation="255" wrapText="1"/>
    </xf>
    <xf numFmtId="38" fontId="7" fillId="0" borderId="5" xfId="4" applyFont="1" applyBorder="1" applyAlignment="1">
      <alignment horizontal="center"/>
    </xf>
    <xf numFmtId="38" fontId="7" fillId="0" borderId="6" xfId="4" applyFont="1" applyBorder="1" applyAlignment="1">
      <alignment horizontal="center"/>
    </xf>
    <xf numFmtId="38" fontId="7" fillId="0" borderId="9" xfId="4" applyFont="1" applyBorder="1" applyAlignment="1">
      <alignment horizontal="center"/>
    </xf>
    <xf numFmtId="0" fontId="37" fillId="0" borderId="0" xfId="2" applyFont="1" applyAlignment="1">
      <alignment horizontal="center" vertical="center" wrapText="1"/>
    </xf>
    <xf numFmtId="0" fontId="37" fillId="0" borderId="0" xfId="2" applyFont="1" applyAlignment="1">
      <alignment horizontal="center" vertical="center"/>
    </xf>
    <xf numFmtId="0" fontId="38" fillId="0" borderId="31" xfId="2" applyFont="1" applyBorder="1" applyAlignment="1">
      <alignment horizontal="center" vertical="center" wrapText="1"/>
    </xf>
    <xf numFmtId="0" fontId="38" fillId="0" borderId="14" xfId="2" applyFont="1" applyBorder="1" applyAlignment="1">
      <alignment horizontal="center" vertical="center" wrapText="1"/>
    </xf>
    <xf numFmtId="0" fontId="38" fillId="0" borderId="22" xfId="2" applyFont="1" applyBorder="1" applyAlignment="1">
      <alignment horizontal="center" vertical="center" wrapText="1"/>
    </xf>
    <xf numFmtId="0" fontId="38" fillId="0" borderId="32" xfId="2" applyFont="1" applyBorder="1" applyAlignment="1">
      <alignment horizontal="center" vertical="center" wrapText="1"/>
    </xf>
    <xf numFmtId="0" fontId="38" fillId="0" borderId="14" xfId="2" applyFont="1" applyBorder="1" applyAlignment="1">
      <alignment horizontal="left" vertical="top" wrapText="1"/>
    </xf>
    <xf numFmtId="0" fontId="38" fillId="0" borderId="22" xfId="2" applyFont="1" applyBorder="1" applyAlignment="1">
      <alignment horizontal="left" vertical="top" wrapText="1"/>
    </xf>
    <xf numFmtId="0" fontId="38" fillId="0" borderId="26" xfId="2" applyFont="1" applyBorder="1" applyAlignment="1">
      <alignment horizontal="center" vertical="center" wrapText="1"/>
    </xf>
    <xf numFmtId="0" fontId="10" fillId="0" borderId="14" xfId="0" applyFont="1" applyBorder="1" applyAlignment="1">
      <alignment horizontal="center" vertical="center" wrapText="1" shrinkToFit="1"/>
    </xf>
    <xf numFmtId="0" fontId="10" fillId="0" borderId="32" xfId="0" applyFont="1" applyBorder="1" applyAlignment="1">
      <alignment horizontal="center" vertical="center" wrapText="1" shrinkToFit="1"/>
    </xf>
    <xf numFmtId="0" fontId="10" fillId="0" borderId="22" xfId="0" applyFont="1" applyBorder="1" applyAlignment="1">
      <alignment horizontal="center" vertical="center" wrapText="1" shrinkToFit="1"/>
    </xf>
    <xf numFmtId="0" fontId="7" fillId="0" borderId="26" xfId="4" applyNumberFormat="1" applyFont="1" applyFill="1" applyBorder="1" applyAlignment="1" applyProtection="1">
      <alignment horizontal="center"/>
    </xf>
    <xf numFmtId="0" fontId="7" fillId="0" borderId="28" xfId="4" applyNumberFormat="1" applyFont="1" applyFill="1" applyBorder="1" applyAlignment="1" applyProtection="1">
      <alignment horizontal="center"/>
    </xf>
    <xf numFmtId="0" fontId="7" fillId="0" borderId="0" xfId="0" applyFont="1" applyAlignment="1" applyProtection="1">
      <alignment horizontal="left" vertical="top" wrapText="1"/>
      <protection locked="0"/>
    </xf>
    <xf numFmtId="0" fontId="0" fillId="0" borderId="0" xfId="0" applyAlignment="1" applyProtection="1">
      <alignment horizontal="left" vertical="top" wrapText="1"/>
      <protection locked="0"/>
    </xf>
    <xf numFmtId="0" fontId="7" fillId="0" borderId="0" xfId="0" applyFont="1" applyAlignment="1">
      <alignment horizontal="left" wrapText="1"/>
    </xf>
    <xf numFmtId="0" fontId="65" fillId="5" borderId="152" xfId="0" applyFont="1" applyFill="1" applyBorder="1" applyAlignment="1" applyProtection="1">
      <alignment horizontal="left" vertical="top" wrapText="1"/>
      <protection locked="0"/>
    </xf>
    <xf numFmtId="0" fontId="65" fillId="5" borderId="153" xfId="0" applyFont="1" applyFill="1" applyBorder="1" applyAlignment="1" applyProtection="1">
      <alignment horizontal="left" vertical="top" wrapText="1"/>
      <protection locked="0"/>
    </xf>
    <xf numFmtId="0" fontId="65" fillId="5" borderId="154" xfId="0" applyFont="1" applyFill="1" applyBorder="1" applyAlignment="1" applyProtection="1">
      <alignment horizontal="left" vertical="top" wrapText="1"/>
      <protection locked="0"/>
    </xf>
    <xf numFmtId="0" fontId="10" fillId="0" borderId="14" xfId="0" applyFont="1" applyBorder="1" applyAlignment="1">
      <alignment horizontal="center" vertical="center" textRotation="255" wrapText="1"/>
    </xf>
    <xf numFmtId="0" fontId="0" fillId="0" borderId="22" xfId="0" applyBorder="1" applyAlignment="1">
      <alignment horizontal="center" vertical="center" textRotation="255" wrapText="1"/>
    </xf>
    <xf numFmtId="0" fontId="19" fillId="5" borderId="152" xfId="0" applyFont="1" applyFill="1" applyBorder="1" applyAlignment="1" applyProtection="1">
      <alignment horizontal="left" vertical="top" wrapText="1"/>
      <protection locked="0"/>
    </xf>
    <xf numFmtId="0" fontId="19" fillId="5" borderId="153" xfId="0" applyFont="1" applyFill="1" applyBorder="1" applyAlignment="1" applyProtection="1">
      <alignment horizontal="left" vertical="top" wrapText="1"/>
      <protection locked="0"/>
    </xf>
    <xf numFmtId="0" fontId="19" fillId="5" borderId="154" xfId="0" applyFont="1" applyFill="1" applyBorder="1" applyAlignment="1" applyProtection="1">
      <alignment horizontal="left" vertical="top" wrapText="1"/>
      <protection locked="0"/>
    </xf>
    <xf numFmtId="0" fontId="7" fillId="4" borderId="15" xfId="0" applyFont="1" applyFill="1" applyBorder="1" applyAlignment="1" applyProtection="1">
      <alignment horizontal="left"/>
      <protection locked="0"/>
    </xf>
    <xf numFmtId="0" fontId="7" fillId="4" borderId="114" xfId="0" applyFont="1" applyFill="1" applyBorder="1" applyAlignment="1" applyProtection="1">
      <alignment horizontal="left"/>
      <protection locked="0"/>
    </xf>
    <xf numFmtId="0" fontId="7" fillId="0" borderId="118" xfId="0" applyFont="1" applyBorder="1" applyAlignment="1">
      <alignment horizontal="center"/>
    </xf>
    <xf numFmtId="0" fontId="0" fillId="0" borderId="119" xfId="0" applyBorder="1" applyAlignment="1">
      <alignment horizontal="center"/>
    </xf>
    <xf numFmtId="0" fontId="0" fillId="0" borderId="120" xfId="0" applyBorder="1" applyAlignment="1">
      <alignment horizontal="center"/>
    </xf>
    <xf numFmtId="0" fontId="7" fillId="0" borderId="118" xfId="0" applyFont="1" applyBorder="1"/>
    <xf numFmtId="0" fontId="0" fillId="0" borderId="119" xfId="0" applyBorder="1"/>
    <xf numFmtId="0" fontId="0" fillId="0" borderId="38" xfId="0" applyBorder="1"/>
    <xf numFmtId="0" fontId="7" fillId="0" borderId="26" xfId="0" applyFont="1" applyBorder="1" applyAlignment="1">
      <alignment horizontal="center" vertical="center"/>
    </xf>
    <xf numFmtId="0" fontId="0" fillId="0" borderId="27" xfId="0" applyBorder="1" applyAlignment="1">
      <alignment horizontal="center" vertical="center"/>
    </xf>
    <xf numFmtId="0" fontId="0" fillId="0" borderId="27" xfId="0" applyBorder="1"/>
    <xf numFmtId="0" fontId="0" fillId="0" borderId="28" xfId="0" applyBorder="1"/>
    <xf numFmtId="0" fontId="7" fillId="0" borderId="119" xfId="0" applyFont="1" applyBorder="1" applyAlignment="1">
      <alignment horizontal="center"/>
    </xf>
    <xf numFmtId="0" fontId="7" fillId="0" borderId="120" xfId="0" applyFont="1" applyBorder="1" applyAlignment="1">
      <alignment horizontal="center"/>
    </xf>
    <xf numFmtId="0" fontId="9" fillId="0" borderId="31" xfId="0" applyFont="1" applyBorder="1" applyAlignment="1">
      <alignment horizontal="center"/>
    </xf>
    <xf numFmtId="0" fontId="9" fillId="0" borderId="0" xfId="0" applyFont="1" applyAlignment="1">
      <alignment horizontal="center"/>
    </xf>
    <xf numFmtId="0" fontId="9" fillId="0" borderId="33" xfId="0" applyFont="1" applyBorder="1" applyAlignment="1">
      <alignment horizontal="center"/>
    </xf>
    <xf numFmtId="0" fontId="7" fillId="0" borderId="15" xfId="0" applyFont="1" applyBorder="1" applyAlignment="1">
      <alignment horizontal="center" wrapText="1" shrinkToFit="1"/>
    </xf>
    <xf numFmtId="0" fontId="0" fillId="0" borderId="17" xfId="0" applyBorder="1" applyAlignment="1">
      <alignment wrapText="1" shrinkToFit="1"/>
    </xf>
    <xf numFmtId="0" fontId="0" fillId="0" borderId="114" xfId="0" applyBorder="1" applyAlignment="1">
      <alignment wrapText="1" shrinkToFit="1"/>
    </xf>
    <xf numFmtId="0" fontId="7" fillId="0" borderId="20" xfId="0" applyFont="1" applyBorder="1" applyAlignment="1">
      <alignment horizontal="center" wrapText="1" shrinkToFit="1"/>
    </xf>
    <xf numFmtId="0" fontId="0" fillId="0" borderId="18" xfId="0" applyBorder="1" applyAlignment="1">
      <alignment wrapText="1" shrinkToFit="1"/>
    </xf>
    <xf numFmtId="0" fontId="7" fillId="0" borderId="0" xfId="0" applyFont="1" applyAlignment="1">
      <alignment wrapText="1" shrinkToFit="1"/>
    </xf>
    <xf numFmtId="0" fontId="0" fillId="0" borderId="0" xfId="0" applyAlignment="1">
      <alignment wrapText="1" shrinkToFit="1"/>
    </xf>
    <xf numFmtId="0" fontId="7" fillId="0" borderId="10" xfId="0" applyFont="1" applyBorder="1" applyAlignment="1">
      <alignment horizontal="center" vertical="center"/>
    </xf>
    <xf numFmtId="0" fontId="0" fillId="0" borderId="12" xfId="0" applyBorder="1" applyAlignment="1">
      <alignment vertical="center"/>
    </xf>
    <xf numFmtId="0" fontId="0" fillId="0" borderId="13" xfId="0" applyBorder="1" applyAlignment="1">
      <alignment vertical="center"/>
    </xf>
    <xf numFmtId="0" fontId="0" fillId="0" borderId="1" xfId="0" applyBorder="1" applyAlignment="1">
      <alignment vertical="center"/>
    </xf>
    <xf numFmtId="0" fontId="0" fillId="0" borderId="0" xfId="0" applyAlignment="1">
      <alignment vertical="center"/>
    </xf>
    <xf numFmtId="0" fontId="0" fillId="0" borderId="3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0" fillId="0" borderId="9" xfId="0" applyBorder="1" applyAlignment="1">
      <alignment vertical="center"/>
    </xf>
    <xf numFmtId="0" fontId="7" fillId="0" borderId="23" xfId="0" applyFont="1"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7" fillId="0" borderId="41" xfId="0" applyFont="1" applyBorder="1" applyAlignment="1">
      <alignment horizontal="center" wrapText="1" shrinkToFit="1"/>
    </xf>
    <xf numFmtId="0" fontId="0" fillId="0" borderId="4" xfId="0" applyBorder="1" applyAlignment="1">
      <alignment horizontal="center" wrapText="1" shrinkToFit="1"/>
    </xf>
    <xf numFmtId="0" fontId="0" fillId="0" borderId="5" xfId="0" applyBorder="1" applyAlignment="1">
      <alignment horizontal="center" wrapText="1" shrinkToFit="1"/>
    </xf>
    <xf numFmtId="0" fontId="0" fillId="0" borderId="9" xfId="0" applyBorder="1" applyAlignment="1">
      <alignment horizontal="center" wrapText="1" shrinkToFit="1"/>
    </xf>
    <xf numFmtId="0" fontId="9" fillId="0" borderId="26" xfId="0" applyFont="1" applyBorder="1" applyAlignment="1">
      <alignment horizontal="center"/>
    </xf>
    <xf numFmtId="0" fontId="9" fillId="0" borderId="27" xfId="0" applyFont="1" applyBorder="1" applyAlignment="1">
      <alignment horizontal="center"/>
    </xf>
    <xf numFmtId="0" fontId="9" fillId="0" borderId="28" xfId="0" applyFont="1" applyBorder="1" applyAlignment="1">
      <alignment horizontal="center"/>
    </xf>
    <xf numFmtId="0" fontId="50" fillId="0" borderId="0" xfId="2" applyFont="1" applyAlignment="1">
      <alignment horizontal="left" vertical="top" wrapText="1"/>
    </xf>
    <xf numFmtId="0" fontId="46" fillId="0" borderId="26" xfId="3" applyFont="1" applyBorder="1" applyAlignment="1">
      <alignment horizontal="center" vertical="center" wrapText="1"/>
    </xf>
    <xf numFmtId="0" fontId="46" fillId="0" borderId="27" xfId="3" applyFont="1" applyBorder="1" applyAlignment="1">
      <alignment horizontal="center" vertical="center" wrapText="1"/>
    </xf>
    <xf numFmtId="0" fontId="46" fillId="0" borderId="28" xfId="3" applyFont="1" applyBorder="1" applyAlignment="1">
      <alignment horizontal="center" vertical="center" wrapText="1"/>
    </xf>
    <xf numFmtId="0" fontId="49" fillId="0" borderId="26" xfId="15" applyFont="1" applyBorder="1" applyAlignment="1">
      <alignment horizontal="left" vertical="center" wrapText="1" indent="2"/>
    </xf>
    <xf numFmtId="0" fontId="49" fillId="0" borderId="27" xfId="15" applyFont="1" applyBorder="1" applyAlignment="1">
      <alignment horizontal="left" vertical="center" wrapText="1" indent="2"/>
    </xf>
    <xf numFmtId="0" fontId="49" fillId="0" borderId="28" xfId="15" applyFont="1" applyBorder="1" applyAlignment="1">
      <alignment horizontal="left" vertical="center" wrapText="1" indent="2"/>
    </xf>
    <xf numFmtId="0" fontId="5" fillId="0" borderId="31" xfId="15" applyBorder="1" applyAlignment="1">
      <alignment horizontal="center" vertical="center"/>
    </xf>
    <xf numFmtId="0" fontId="5" fillId="9" borderId="26" xfId="15" applyFill="1" applyBorder="1" applyAlignment="1" applyProtection="1">
      <alignment horizontal="center" vertical="center"/>
      <protection locked="0"/>
    </xf>
    <xf numFmtId="0" fontId="5" fillId="9" borderId="28" xfId="15" applyFill="1" applyBorder="1" applyAlignment="1" applyProtection="1">
      <alignment horizontal="center" vertical="center"/>
      <protection locked="0"/>
    </xf>
    <xf numFmtId="0" fontId="5" fillId="9" borderId="26" xfId="15" applyFill="1" applyBorder="1" applyAlignment="1" applyProtection="1">
      <alignment horizontal="left" vertical="center"/>
      <protection locked="0"/>
    </xf>
    <xf numFmtId="0" fontId="5" fillId="9" borderId="27" xfId="15" applyFill="1" applyBorder="1" applyAlignment="1" applyProtection="1">
      <alignment horizontal="left" vertical="center"/>
      <protection locked="0"/>
    </xf>
    <xf numFmtId="0" fontId="5" fillId="9" borderId="28" xfId="15" applyFill="1" applyBorder="1" applyAlignment="1" applyProtection="1">
      <alignment horizontal="left" vertical="center"/>
      <protection locked="0"/>
    </xf>
    <xf numFmtId="0" fontId="5" fillId="0" borderId="27" xfId="15" applyBorder="1" applyAlignment="1" applyProtection="1">
      <alignment horizontal="center" vertical="center"/>
      <protection locked="0"/>
    </xf>
    <xf numFmtId="0" fontId="5" fillId="0" borderId="28" xfId="15" applyBorder="1" applyAlignment="1" applyProtection="1">
      <alignment horizontal="center" vertical="center"/>
      <protection locked="0"/>
    </xf>
    <xf numFmtId="0" fontId="5" fillId="0" borderId="31" xfId="15" applyBorder="1">
      <alignment vertical="center"/>
    </xf>
    <xf numFmtId="0" fontId="4" fillId="0" borderId="31" xfId="15" applyFont="1" applyBorder="1">
      <alignment vertical="center"/>
    </xf>
    <xf numFmtId="0" fontId="5" fillId="0" borderId="26" xfId="15" applyBorder="1" applyAlignment="1">
      <alignment horizontal="center" vertical="center"/>
    </xf>
    <xf numFmtId="0" fontId="5" fillId="0" borderId="28" xfId="15" applyBorder="1" applyAlignment="1">
      <alignment horizontal="center" vertical="center"/>
    </xf>
    <xf numFmtId="0" fontId="5" fillId="0" borderId="26" xfId="15" applyBorder="1" applyAlignment="1">
      <alignment horizontal="left" vertical="center" wrapText="1"/>
    </xf>
    <xf numFmtId="0" fontId="5" fillId="0" borderId="27" xfId="15" applyBorder="1" applyAlignment="1">
      <alignment horizontal="left" vertical="center" wrapText="1"/>
    </xf>
    <xf numFmtId="0" fontId="5" fillId="0" borderId="28" xfId="15" applyBorder="1" applyAlignment="1">
      <alignment horizontal="left" vertical="center" wrapText="1"/>
    </xf>
    <xf numFmtId="0" fontId="58" fillId="0" borderId="0" xfId="15" applyFont="1" applyAlignment="1">
      <alignment horizontal="center" vertical="center"/>
    </xf>
    <xf numFmtId="0" fontId="59" fillId="0" borderId="0" xfId="15" applyFont="1" applyAlignment="1">
      <alignment horizontal="center" vertical="center"/>
    </xf>
    <xf numFmtId="0" fontId="61" fillId="0" borderId="12" xfId="15" applyFont="1" applyBorder="1" applyAlignment="1">
      <alignment horizontal="center" vertical="center"/>
    </xf>
    <xf numFmtId="0" fontId="62" fillId="0" borderId="0" xfId="15" applyFont="1" applyAlignment="1">
      <alignment horizontal="center" vertical="center"/>
    </xf>
    <xf numFmtId="0" fontId="5" fillId="0" borderId="0" xfId="15" applyAlignment="1">
      <alignment horizontal="center" vertical="center"/>
    </xf>
    <xf numFmtId="0" fontId="5" fillId="9" borderId="27" xfId="15" applyFill="1" applyBorder="1" applyAlignment="1" applyProtection="1">
      <alignment horizontal="center" vertical="center"/>
      <protection locked="0"/>
    </xf>
    <xf numFmtId="0" fontId="5" fillId="0" borderId="26" xfId="15" applyBorder="1" applyAlignment="1">
      <alignment horizontal="center" vertical="center" wrapText="1"/>
    </xf>
    <xf numFmtId="0" fontId="5" fillId="0" borderId="28" xfId="15" applyBorder="1" applyAlignment="1">
      <alignment horizontal="center" vertical="center" wrapText="1"/>
    </xf>
    <xf numFmtId="0" fontId="5" fillId="11" borderId="26" xfId="15" applyFill="1" applyBorder="1" applyAlignment="1" applyProtection="1">
      <alignment horizontal="center" vertical="center"/>
      <protection locked="0"/>
    </xf>
    <xf numFmtId="0" fontId="5" fillId="11" borderId="28" xfId="15" applyFill="1" applyBorder="1" applyAlignment="1" applyProtection="1">
      <alignment horizontal="center" vertical="center"/>
      <protection locked="0"/>
    </xf>
    <xf numFmtId="0" fontId="5" fillId="11" borderId="27" xfId="15" applyFill="1" applyBorder="1" applyAlignment="1" applyProtection="1">
      <alignment horizontal="center" vertical="center"/>
      <protection locked="0"/>
    </xf>
    <xf numFmtId="0" fontId="4" fillId="0" borderId="26" xfId="15" applyFont="1" applyBorder="1" applyAlignment="1">
      <alignment horizontal="center" vertical="center"/>
    </xf>
    <xf numFmtId="0" fontId="61" fillId="0" borderId="0" xfId="15" applyFont="1" applyAlignment="1">
      <alignment horizontal="center" vertical="center"/>
    </xf>
    <xf numFmtId="0" fontId="5" fillId="0" borderId="26" xfId="15" applyBorder="1" applyAlignment="1">
      <alignment horizontal="left" vertical="center"/>
    </xf>
    <xf numFmtId="0" fontId="5" fillId="0" borderId="27" xfId="15" applyBorder="1" applyAlignment="1">
      <alignment horizontal="left" vertical="center"/>
    </xf>
    <xf numFmtId="0" fontId="5" fillId="0" borderId="28" xfId="15" applyBorder="1" applyAlignment="1">
      <alignment horizontal="left" vertical="center"/>
    </xf>
    <xf numFmtId="0" fontId="32" fillId="0" borderId="124" xfId="12" applyFont="1" applyBorder="1" applyAlignment="1">
      <alignment horizontal="center"/>
    </xf>
    <xf numFmtId="0" fontId="32" fillId="0" borderId="125" xfId="12" applyFont="1" applyBorder="1" applyAlignment="1">
      <alignment horizontal="center"/>
    </xf>
    <xf numFmtId="186" fontId="32" fillId="0" borderId="0" xfId="12" applyNumberFormat="1" applyFont="1" applyAlignment="1">
      <alignment horizontal="center"/>
    </xf>
    <xf numFmtId="0" fontId="34" fillId="0" borderId="0" xfId="14" applyFont="1" applyAlignment="1">
      <alignment horizontal="center" vertical="center"/>
    </xf>
    <xf numFmtId="0" fontId="32" fillId="0" borderId="0" xfId="12" applyFont="1" applyAlignment="1">
      <alignment horizontal="center"/>
    </xf>
    <xf numFmtId="38" fontId="32" fillId="0" borderId="0" xfId="8" applyFont="1" applyFill="1" applyAlignment="1">
      <alignment horizontal="left" vertical="center"/>
    </xf>
    <xf numFmtId="188" fontId="32" fillId="0" borderId="124" xfId="12" applyNumberFormat="1" applyFont="1" applyBorder="1" applyAlignment="1">
      <alignment horizontal="center" vertical="center"/>
    </xf>
    <xf numFmtId="188" fontId="32" fillId="0" borderId="125" xfId="12" applyNumberFormat="1" applyFont="1" applyBorder="1" applyAlignment="1">
      <alignment horizontal="center" vertical="center"/>
    </xf>
    <xf numFmtId="179" fontId="32" fillId="0" borderId="0" xfId="12" applyNumberFormat="1" applyFont="1" applyAlignment="1">
      <alignment horizontal="center"/>
    </xf>
    <xf numFmtId="0" fontId="32" fillId="0" borderId="0" xfId="10" applyFont="1" applyAlignment="1">
      <alignment horizontal="left" vertical="top" wrapText="1"/>
    </xf>
    <xf numFmtId="0" fontId="32" fillId="0" borderId="125" xfId="10" applyFont="1" applyBorder="1" applyAlignment="1">
      <alignment horizontal="left" vertical="top" wrapText="1"/>
    </xf>
    <xf numFmtId="0" fontId="32" fillId="0" borderId="121" xfId="10" applyFont="1" applyBorder="1" applyAlignment="1">
      <alignment horizontal="left" vertical="center" wrapText="1" shrinkToFit="1"/>
    </xf>
    <xf numFmtId="0" fontId="32" fillId="0" borderId="122" xfId="10" applyFont="1" applyBorder="1" applyAlignment="1">
      <alignment horizontal="left" vertical="center" shrinkToFit="1"/>
    </xf>
    <xf numFmtId="0" fontId="32" fillId="0" borderId="123" xfId="10" applyFont="1" applyBorder="1" applyAlignment="1">
      <alignment horizontal="left" vertical="center" shrinkToFit="1"/>
    </xf>
    <xf numFmtId="6" fontId="32" fillId="0" borderId="124" xfId="12" applyNumberFormat="1" applyFont="1" applyBorder="1" applyAlignment="1">
      <alignment horizontal="center"/>
    </xf>
    <xf numFmtId="6" fontId="32" fillId="0" borderId="125" xfId="12" applyNumberFormat="1" applyFont="1" applyBorder="1" applyAlignment="1">
      <alignment horizontal="center"/>
    </xf>
    <xf numFmtId="0" fontId="32" fillId="0" borderId="126" xfId="10" applyFont="1" applyBorder="1" applyAlignment="1">
      <alignment horizontal="left" vertical="center" wrapText="1"/>
    </xf>
    <xf numFmtId="0" fontId="32" fillId="0" borderId="127" xfId="10" applyFont="1" applyBorder="1" applyAlignment="1">
      <alignment horizontal="left" vertical="center" wrapText="1"/>
    </xf>
    <xf numFmtId="0" fontId="32" fillId="0" borderId="128" xfId="10" applyFont="1" applyBorder="1" applyAlignment="1">
      <alignment horizontal="left" vertical="center" wrapText="1"/>
    </xf>
    <xf numFmtId="0" fontId="32" fillId="0" borderId="124" xfId="10" applyFont="1" applyBorder="1" applyAlignment="1">
      <alignment horizontal="left" vertical="center"/>
    </xf>
    <xf numFmtId="0" fontId="32" fillId="0" borderId="0" xfId="10" applyFont="1" applyAlignment="1">
      <alignment horizontal="left" vertical="center"/>
    </xf>
    <xf numFmtId="0" fontId="32" fillId="0" borderId="125" xfId="10" applyFont="1" applyBorder="1" applyAlignment="1">
      <alignment horizontal="left" vertical="center"/>
    </xf>
    <xf numFmtId="0" fontId="0" fillId="0" borderId="0" xfId="0"/>
    <xf numFmtId="38" fontId="7" fillId="0" borderId="0" xfId="4" applyFont="1" applyAlignment="1">
      <alignment horizontal="center"/>
    </xf>
    <xf numFmtId="38" fontId="7" fillId="0" borderId="0" xfId="4" applyFont="1"/>
    <xf numFmtId="38" fontId="7" fillId="0" borderId="0" xfId="4" applyFont="1" applyAlignment="1"/>
    <xf numFmtId="38" fontId="7" fillId="0" borderId="31" xfId="4" applyFont="1" applyBorder="1" applyAlignment="1">
      <alignment horizontal="center" shrinkToFit="1"/>
    </xf>
    <xf numFmtId="38" fontId="24" fillId="0" borderId="0" xfId="4" applyFont="1" applyBorder="1" applyAlignment="1">
      <alignment horizontal="center"/>
    </xf>
    <xf numFmtId="38" fontId="7" fillId="0" borderId="0" xfId="4" applyFont="1" applyBorder="1"/>
    <xf numFmtId="38" fontId="7" fillId="0" borderId="0" xfId="4" applyFont="1" applyFill="1" applyAlignment="1">
      <alignment horizontal="center"/>
    </xf>
    <xf numFmtId="38" fontId="7" fillId="0" borderId="0" xfId="4" applyFont="1" applyFill="1" applyAlignment="1"/>
    <xf numFmtId="38" fontId="7" fillId="0" borderId="6" xfId="4" applyFont="1" applyFill="1" applyBorder="1" applyAlignment="1"/>
    <xf numFmtId="38" fontId="7" fillId="0" borderId="9" xfId="4" applyFont="1" applyFill="1" applyBorder="1" applyAlignment="1"/>
    <xf numFmtId="38" fontId="7" fillId="0" borderId="0" xfId="4" applyFont="1" applyBorder="1" applyAlignment="1"/>
    <xf numFmtId="38" fontId="7" fillId="0" borderId="0" xfId="4" applyFont="1" applyFill="1" applyBorder="1" applyAlignment="1"/>
    <xf numFmtId="40" fontId="7" fillId="0" borderId="0" xfId="4" applyNumberFormat="1" applyFont="1"/>
    <xf numFmtId="40" fontId="7" fillId="0" borderId="0" xfId="4" applyNumberFormat="1" applyFont="1" applyAlignment="1">
      <alignment horizontal="center"/>
    </xf>
    <xf numFmtId="40" fontId="7" fillId="0" borderId="0" xfId="4" applyNumberFormat="1" applyFont="1" applyBorder="1"/>
    <xf numFmtId="38" fontId="7" fillId="0" borderId="83" xfId="4" applyFont="1" applyBorder="1" applyAlignment="1">
      <alignment horizontal="left" shrinkToFit="1"/>
    </xf>
    <xf numFmtId="38" fontId="7" fillId="0" borderId="3" xfId="4" applyFont="1" applyBorder="1" applyAlignment="1"/>
    <xf numFmtId="38" fontId="7" fillId="0" borderId="4" xfId="4" applyFont="1" applyBorder="1" applyAlignment="1"/>
    <xf numFmtId="9" fontId="7" fillId="0" borderId="0" xfId="4" applyNumberFormat="1" applyFont="1" applyBorder="1" applyAlignment="1">
      <alignment horizontal="center"/>
    </xf>
    <xf numFmtId="38" fontId="7" fillId="0" borderId="35" xfId="4" applyFont="1" applyBorder="1" applyAlignment="1">
      <alignment horizontal="center"/>
    </xf>
    <xf numFmtId="38" fontId="7" fillId="0" borderId="36" xfId="4" applyFont="1" applyBorder="1" applyAlignment="1"/>
    <xf numFmtId="38" fontId="7" fillId="0" borderId="37" xfId="4" applyFont="1" applyBorder="1" applyAlignment="1"/>
    <xf numFmtId="38" fontId="7" fillId="0" borderId="31" xfId="4" applyFont="1" applyBorder="1" applyAlignment="1">
      <alignment horizontal="center" wrapText="1"/>
    </xf>
    <xf numFmtId="38" fontId="7" fillId="0" borderId="35" xfId="4" applyFont="1" applyFill="1" applyBorder="1" applyAlignment="1"/>
    <xf numFmtId="38" fontId="7" fillId="0" borderId="75" xfId="4" applyFont="1" applyFill="1" applyBorder="1" applyAlignment="1"/>
    <xf numFmtId="38" fontId="7" fillId="0" borderId="31" xfId="4" applyFont="1" applyFill="1" applyBorder="1" applyAlignment="1">
      <alignment horizontal="center"/>
    </xf>
    <xf numFmtId="38" fontId="7" fillId="0" borderId="28" xfId="4" applyFont="1" applyFill="1" applyBorder="1" applyAlignment="1"/>
    <xf numFmtId="38" fontId="7" fillId="0" borderId="31" xfId="4" applyFont="1" applyFill="1" applyBorder="1" applyAlignment="1">
      <alignment horizontal="center" shrinkToFit="1"/>
    </xf>
    <xf numFmtId="38" fontId="7" fillId="0" borderId="35" xfId="4" applyFont="1" applyFill="1" applyBorder="1" applyAlignment="1">
      <alignment horizontal="center" shrinkToFit="1"/>
    </xf>
    <xf numFmtId="38" fontId="7" fillId="0" borderId="34" xfId="4" applyFont="1" applyFill="1" applyBorder="1" applyAlignment="1">
      <alignment horizontal="center"/>
    </xf>
    <xf numFmtId="38" fontId="7" fillId="0" borderId="34" xfId="4" applyFont="1" applyFill="1" applyBorder="1" applyAlignment="1"/>
    <xf numFmtId="40" fontId="7" fillId="0" borderId="0" xfId="4" applyNumberFormat="1" applyFont="1" applyBorder="1" applyAlignment="1"/>
    <xf numFmtId="38" fontId="7" fillId="0" borderId="76" xfId="4" applyFont="1" applyFill="1" applyBorder="1" applyAlignment="1"/>
    <xf numFmtId="38" fontId="7" fillId="0" borderId="28" xfId="4" applyFont="1" applyBorder="1" applyAlignment="1">
      <alignment horizontal="center"/>
    </xf>
    <xf numFmtId="38" fontId="7" fillId="0" borderId="27" xfId="4" applyFont="1" applyBorder="1" applyAlignment="1"/>
    <xf numFmtId="38" fontId="7" fillId="0" borderId="28" xfId="4" applyFont="1" applyFill="1" applyBorder="1" applyAlignment="1">
      <alignment horizontal="center"/>
    </xf>
    <xf numFmtId="38" fontId="7" fillId="0" borderId="146" xfId="4" applyFont="1" applyFill="1" applyBorder="1" applyAlignment="1"/>
    <xf numFmtId="38" fontId="7" fillId="0" borderId="37" xfId="4" applyFont="1" applyFill="1" applyBorder="1" applyAlignment="1"/>
    <xf numFmtId="38" fontId="7" fillId="0" borderId="27" xfId="4" applyFont="1" applyFill="1" applyBorder="1" applyAlignment="1">
      <alignment horizontal="center"/>
    </xf>
    <xf numFmtId="38" fontId="7" fillId="0" borderId="27" xfId="4" applyFont="1" applyBorder="1" applyAlignment="1">
      <alignment horizontal="center"/>
    </xf>
    <xf numFmtId="0" fontId="13" fillId="0" borderId="0" xfId="0" applyFont="1"/>
    <xf numFmtId="38" fontId="13" fillId="0" borderId="0" xfId="4" applyFont="1" applyBorder="1" applyAlignment="1">
      <alignment horizontal="center"/>
    </xf>
    <xf numFmtId="40" fontId="13" fillId="0" borderId="0" xfId="4" applyNumberFormat="1" applyFont="1" applyBorder="1" applyAlignment="1">
      <alignment horizontal="center"/>
    </xf>
    <xf numFmtId="38" fontId="7" fillId="0" borderId="3" xfId="4" applyFont="1" applyBorder="1" applyAlignment="1">
      <alignment horizontal="left" indent="1"/>
    </xf>
    <xf numFmtId="38" fontId="7" fillId="2" borderId="34" xfId="4" applyFont="1" applyFill="1" applyBorder="1" applyAlignment="1" applyProtection="1">
      <protection locked="0"/>
    </xf>
    <xf numFmtId="181" fontId="7" fillId="2" borderId="34" xfId="4" applyNumberFormat="1" applyFont="1" applyFill="1" applyBorder="1" applyAlignment="1" applyProtection="1">
      <alignment horizontal="right"/>
      <protection locked="0"/>
    </xf>
    <xf numFmtId="38" fontId="73" fillId="0" borderId="0" xfId="4" applyFont="1" applyBorder="1"/>
    <xf numFmtId="38" fontId="25" fillId="0" borderId="0" xfId="4" applyFont="1" applyBorder="1"/>
    <xf numFmtId="38" fontId="73" fillId="0" borderId="0" xfId="4" applyFont="1" applyFill="1" applyBorder="1" applyAlignment="1">
      <alignment horizontal="left" vertical="center"/>
    </xf>
    <xf numFmtId="38" fontId="7" fillId="0" borderId="0" xfId="4" applyFont="1" applyFill="1" applyBorder="1" applyAlignment="1">
      <alignment horizontal="center"/>
    </xf>
    <xf numFmtId="38" fontId="7" fillId="0" borderId="32" xfId="4" applyFont="1" applyFill="1" applyBorder="1" applyAlignment="1">
      <alignment horizontal="center" shrinkToFit="1"/>
    </xf>
    <xf numFmtId="38" fontId="7" fillId="0" borderId="33" xfId="4" applyFont="1" applyFill="1" applyBorder="1" applyAlignment="1"/>
    <xf numFmtId="38" fontId="7" fillId="2" borderId="10" xfId="4" applyFont="1" applyFill="1" applyBorder="1" applyAlignment="1" applyProtection="1">
      <protection locked="0"/>
    </xf>
    <xf numFmtId="38" fontId="7" fillId="0" borderId="12" xfId="4" applyFont="1" applyFill="1" applyBorder="1" applyAlignment="1">
      <alignment horizontal="center"/>
    </xf>
    <xf numFmtId="38" fontId="7" fillId="2" borderId="12" xfId="4" applyFont="1" applyFill="1" applyBorder="1" applyAlignment="1" applyProtection="1">
      <protection locked="0"/>
    </xf>
    <xf numFmtId="38" fontId="7" fillId="0" borderId="12" xfId="4" applyFont="1" applyFill="1" applyBorder="1" applyAlignment="1"/>
    <xf numFmtId="38" fontId="7" fillId="0" borderId="12" xfId="4" applyFont="1" applyFill="1" applyBorder="1" applyAlignment="1">
      <alignment horizontal="right"/>
    </xf>
    <xf numFmtId="38" fontId="7" fillId="0" borderId="32" xfId="4" applyFont="1" applyFill="1" applyBorder="1" applyAlignment="1"/>
    <xf numFmtId="38" fontId="7" fillId="0" borderId="159" xfId="4" applyFont="1" applyFill="1" applyBorder="1" applyAlignment="1"/>
    <xf numFmtId="181" fontId="7" fillId="2" borderId="0" xfId="4" applyNumberFormat="1" applyFont="1" applyFill="1" applyBorder="1" applyAlignment="1" applyProtection="1">
      <alignment horizontal="right"/>
      <protection locked="0"/>
    </xf>
    <xf numFmtId="38" fontId="7" fillId="0" borderId="26" xfId="4" applyFont="1" applyFill="1" applyBorder="1" applyAlignment="1">
      <alignment horizontal="center"/>
    </xf>
    <xf numFmtId="38" fontId="41" fillId="0" borderId="10" xfId="4" applyFont="1" applyFill="1" applyBorder="1" applyAlignment="1" applyProtection="1">
      <alignment vertical="center"/>
      <protection locked="0"/>
    </xf>
    <xf numFmtId="38" fontId="41" fillId="0" borderId="13" xfId="4" applyFont="1" applyFill="1" applyBorder="1" applyAlignment="1" applyProtection="1">
      <alignment vertical="center"/>
      <protection locked="0"/>
    </xf>
    <xf numFmtId="38" fontId="41" fillId="0" borderId="1" xfId="4" applyFont="1" applyFill="1" applyBorder="1" applyAlignment="1" applyProtection="1">
      <alignment vertical="center"/>
      <protection locked="0"/>
    </xf>
    <xf numFmtId="38" fontId="41" fillId="0" borderId="33" xfId="4" applyFont="1" applyFill="1" applyBorder="1" applyAlignment="1" applyProtection="1">
      <alignment vertical="center"/>
      <protection locked="0"/>
    </xf>
    <xf numFmtId="38" fontId="41" fillId="0" borderId="76" xfId="4" applyFont="1" applyFill="1" applyBorder="1" applyAlignment="1" applyProtection="1">
      <alignment vertical="center"/>
      <protection locked="0"/>
    </xf>
    <xf numFmtId="38" fontId="41" fillId="0" borderId="159" xfId="4" applyFont="1" applyFill="1" applyBorder="1" applyAlignment="1" applyProtection="1">
      <alignment vertical="center"/>
      <protection locked="0"/>
    </xf>
    <xf numFmtId="38" fontId="7" fillId="2" borderId="1" xfId="4" applyFont="1" applyFill="1" applyBorder="1" applyAlignment="1" applyProtection="1">
      <protection locked="0"/>
    </xf>
    <xf numFmtId="38" fontId="7" fillId="2" borderId="0" xfId="4" applyFont="1" applyFill="1" applyBorder="1" applyAlignment="1" applyProtection="1">
      <protection locked="0"/>
    </xf>
    <xf numFmtId="38" fontId="25" fillId="0" borderId="0" xfId="4" applyFont="1" applyFill="1" applyBorder="1" applyAlignment="1">
      <alignment horizontal="left" vertical="center"/>
    </xf>
    <xf numFmtId="38" fontId="7" fillId="0" borderId="36" xfId="4" applyFont="1" applyBorder="1"/>
    <xf numFmtId="38" fontId="25" fillId="0" borderId="0" xfId="4" applyFont="1" applyBorder="1" applyAlignment="1"/>
  </cellXfs>
  <cellStyles count="22">
    <cellStyle name="ハイパーリンク" xfId="5" builtinId="8"/>
    <cellStyle name="桁区切り" xfId="1" builtinId="6"/>
    <cellStyle name="桁区切り 2" xfId="4" xr:uid="{00000000-0005-0000-0000-000002000000}"/>
    <cellStyle name="桁区切り 2 2" xfId="7" xr:uid="{00000000-0005-0000-0000-000003000000}"/>
    <cellStyle name="桁区切り 3" xfId="8" xr:uid="{00000000-0005-0000-0000-000004000000}"/>
    <cellStyle name="桁区切り 4" xfId="9" xr:uid="{00000000-0005-0000-0000-000005000000}"/>
    <cellStyle name="標準" xfId="0" builtinId="0"/>
    <cellStyle name="標準 2" xfId="2" xr:uid="{00000000-0005-0000-0000-000007000000}"/>
    <cellStyle name="標準 2 2" xfId="10" xr:uid="{00000000-0005-0000-0000-000008000000}"/>
    <cellStyle name="標準 3" xfId="3" xr:uid="{00000000-0005-0000-0000-000009000000}"/>
    <cellStyle name="標準 3 2" xfId="11" xr:uid="{00000000-0005-0000-0000-00000A000000}"/>
    <cellStyle name="標準 4" xfId="6" xr:uid="{00000000-0005-0000-0000-00000B000000}"/>
    <cellStyle name="標準 4 2" xfId="16" xr:uid="{00000000-0005-0000-0000-00000C000000}"/>
    <cellStyle name="標準 4 2 2" xfId="20" xr:uid="{FFAF578D-E0DE-4F86-9571-1340DCF650FF}"/>
    <cellStyle name="標準 4 3" xfId="18" xr:uid="{1821BF44-A092-4578-8A54-9BDE21173B97}"/>
    <cellStyle name="標準 5" xfId="15" xr:uid="{00000000-0005-0000-0000-00000D000000}"/>
    <cellStyle name="標準 5 2" xfId="17" xr:uid="{00000000-0005-0000-0000-00000E000000}"/>
    <cellStyle name="標準 5 2 2" xfId="21" xr:uid="{7997B4A9-1B0D-4AC5-83AF-6A8AFEB6CFB3}"/>
    <cellStyle name="標準 5 3" xfId="19" xr:uid="{5746D109-5920-48E0-8D97-B1A74D3D23D7}"/>
    <cellStyle name="標準_ノバルティス" xfId="13" xr:uid="{00000000-0005-0000-0000-00000F000000}"/>
    <cellStyle name="標準_ヤンセンファーマ" xfId="12" xr:uid="{00000000-0005-0000-0000-000010000000}"/>
    <cellStyle name="標準_中央（原本）" xfId="14" xr:uid="{00000000-0005-0000-0000-000011000000}"/>
  </cellStyles>
  <dxfs count="2">
    <dxf>
      <fill>
        <patternFill>
          <bgColor theme="0" tint="-0.34998626667073579"/>
        </patternFill>
      </fill>
    </dxf>
    <dxf>
      <fill>
        <patternFill>
          <bgColor theme="0" tint="-0.34998626667073579"/>
        </patternFill>
      </fill>
    </dxf>
  </dxfs>
  <tableStyles count="0" defaultTableStyle="TableStyleMedium9" defaultPivotStyle="PivotStyleLight16"/>
  <colors>
    <mruColors>
      <color rgb="FFCCFFCC"/>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148208</xdr:colOff>
      <xdr:row>19</xdr:row>
      <xdr:rowOff>62254</xdr:rowOff>
    </xdr:from>
    <xdr:to>
      <xdr:col>3</xdr:col>
      <xdr:colOff>618624</xdr:colOff>
      <xdr:row>22</xdr:row>
      <xdr:rowOff>292198</xdr:rowOff>
    </xdr:to>
    <xdr:grpSp>
      <xdr:nvGrpSpPr>
        <xdr:cNvPr id="5" name="グループ化 4">
          <a:extLst>
            <a:ext uri="{FF2B5EF4-FFF2-40B4-BE49-F238E27FC236}">
              <a16:creationId xmlns:a16="http://schemas.microsoft.com/office/drawing/2014/main" id="{00000000-0008-0000-0100-000005000000}"/>
            </a:ext>
          </a:extLst>
        </xdr:cNvPr>
        <xdr:cNvGrpSpPr/>
      </xdr:nvGrpSpPr>
      <xdr:grpSpPr>
        <a:xfrm>
          <a:off x="148208" y="8822626"/>
          <a:ext cx="7501837" cy="1617310"/>
          <a:chOff x="148208" y="9029693"/>
          <a:chExt cx="8276270" cy="1633139"/>
        </a:xfrm>
      </xdr:grpSpPr>
      <xdr:pic>
        <xdr:nvPicPr>
          <xdr:cNvPr id="106" name="table">
            <a:extLst>
              <a:ext uri="{FF2B5EF4-FFF2-40B4-BE49-F238E27FC236}">
                <a16:creationId xmlns:a16="http://schemas.microsoft.com/office/drawing/2014/main" id="{00000000-0008-0000-0100-00006A000000}"/>
              </a:ext>
            </a:extLst>
          </xdr:cNvPr>
          <xdr:cNvPicPr>
            <a:picLocks noChangeAspect="1"/>
          </xdr:cNvPicPr>
        </xdr:nvPicPr>
        <xdr:blipFill>
          <a:blip xmlns:r="http://schemas.openxmlformats.org/officeDocument/2006/relationships" r:embed="rId1"/>
          <a:stretch>
            <a:fillRect/>
          </a:stretch>
        </xdr:blipFill>
        <xdr:spPr>
          <a:xfrm>
            <a:off x="148208" y="9029693"/>
            <a:ext cx="8276270" cy="1633139"/>
          </a:xfrm>
          <a:prstGeom prst="rect">
            <a:avLst/>
          </a:prstGeom>
        </xdr:spPr>
      </xdr:pic>
      <xdr:pic>
        <xdr:nvPicPr>
          <xdr:cNvPr id="81" name="図 80">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2"/>
          <a:stretch>
            <a:fillRect/>
          </a:stretch>
        </xdr:blipFill>
        <xdr:spPr>
          <a:xfrm>
            <a:off x="762000" y="10379927"/>
            <a:ext cx="341406" cy="164606"/>
          </a:xfrm>
          <a:prstGeom prst="rect">
            <a:avLst/>
          </a:prstGeom>
        </xdr:spPr>
      </xdr:pic>
    </xdr:grpSp>
    <xdr:clientData/>
  </xdr:twoCellAnchor>
  <xdr:twoCellAnchor>
    <xdr:from>
      <xdr:col>0</xdr:col>
      <xdr:colOff>144016</xdr:colOff>
      <xdr:row>10</xdr:row>
      <xdr:rowOff>267864</xdr:rowOff>
    </xdr:from>
    <xdr:to>
      <xdr:col>3</xdr:col>
      <xdr:colOff>614432</xdr:colOff>
      <xdr:row>14</xdr:row>
      <xdr:rowOff>105603</xdr:rowOff>
    </xdr:to>
    <xdr:grpSp>
      <xdr:nvGrpSpPr>
        <xdr:cNvPr id="4" name="グループ化 3">
          <a:extLst>
            <a:ext uri="{FF2B5EF4-FFF2-40B4-BE49-F238E27FC236}">
              <a16:creationId xmlns:a16="http://schemas.microsoft.com/office/drawing/2014/main" id="{00000000-0008-0000-0100-000004000000}"/>
            </a:ext>
          </a:extLst>
        </xdr:cNvPr>
        <xdr:cNvGrpSpPr/>
      </xdr:nvGrpSpPr>
      <xdr:grpSpPr>
        <a:xfrm>
          <a:off x="144016" y="4965988"/>
          <a:ext cx="7501837" cy="1619243"/>
          <a:chOff x="144016" y="5132584"/>
          <a:chExt cx="8276270" cy="1640519"/>
        </a:xfrm>
      </xdr:grpSpPr>
      <xdr:pic>
        <xdr:nvPicPr>
          <xdr:cNvPr id="55" name="table">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3"/>
          <a:stretch>
            <a:fillRect/>
          </a:stretch>
        </xdr:blipFill>
        <xdr:spPr>
          <a:xfrm>
            <a:off x="144016" y="5132584"/>
            <a:ext cx="8276270" cy="1640519"/>
          </a:xfrm>
          <a:prstGeom prst="rect">
            <a:avLst/>
          </a:prstGeom>
        </xdr:spPr>
      </xdr:pic>
      <xdr:pic>
        <xdr:nvPicPr>
          <xdr:cNvPr id="3" name="図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tretch>
            <a:fillRect/>
          </a:stretch>
        </xdr:blipFill>
        <xdr:spPr>
          <a:xfrm>
            <a:off x="752707" y="6481647"/>
            <a:ext cx="341406" cy="164606"/>
          </a:xfrm>
          <a:prstGeom prst="rect">
            <a:avLst/>
          </a:prstGeom>
        </xdr:spPr>
      </xdr:pic>
    </xdr:grpSp>
    <xdr:clientData/>
  </xdr:twoCellAnchor>
  <xdr:twoCellAnchor>
    <xdr:from>
      <xdr:col>2</xdr:col>
      <xdr:colOff>937663</xdr:colOff>
      <xdr:row>9</xdr:row>
      <xdr:rowOff>0</xdr:rowOff>
    </xdr:from>
    <xdr:to>
      <xdr:col>2</xdr:col>
      <xdr:colOff>2282089</xdr:colOff>
      <xdr:row>10</xdr:row>
      <xdr:rowOff>93522</xdr:rowOff>
    </xdr:to>
    <xdr:sp macro="" textlink="">
      <xdr:nvSpPr>
        <xdr:cNvPr id="56" name="テキスト ボックス 50">
          <a:extLst>
            <a:ext uri="{FF2B5EF4-FFF2-40B4-BE49-F238E27FC236}">
              <a16:creationId xmlns:a16="http://schemas.microsoft.com/office/drawing/2014/main" id="{00000000-0008-0000-0100-000038000000}"/>
            </a:ext>
          </a:extLst>
        </xdr:cNvPr>
        <xdr:cNvSpPr txBox="1"/>
      </xdr:nvSpPr>
      <xdr:spPr>
        <a:xfrm>
          <a:off x="2764222" y="4684059"/>
          <a:ext cx="1344426" cy="261610"/>
        </a:xfrm>
        <a:prstGeom prst="rect">
          <a:avLst/>
        </a:prstGeom>
        <a:noFill/>
        <a:ln w="28575">
          <a:solidFill>
            <a:srgbClr val="FF0000"/>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t>投与予定期間</a:t>
          </a:r>
        </a:p>
      </xdr:txBody>
    </xdr:sp>
    <xdr:clientData/>
  </xdr:twoCellAnchor>
  <xdr:twoCellAnchor>
    <xdr:from>
      <xdr:col>2</xdr:col>
      <xdr:colOff>1589458</xdr:colOff>
      <xdr:row>10</xdr:row>
      <xdr:rowOff>655808</xdr:rowOff>
    </xdr:from>
    <xdr:to>
      <xdr:col>2</xdr:col>
      <xdr:colOff>1595366</xdr:colOff>
      <xdr:row>14</xdr:row>
      <xdr:rowOff>127205</xdr:rowOff>
    </xdr:to>
    <xdr:cxnSp macro="">
      <xdr:nvCxnSpPr>
        <xdr:cNvPr id="57" name="直線コネクタ 56">
          <a:extLst>
            <a:ext uri="{FF2B5EF4-FFF2-40B4-BE49-F238E27FC236}">
              <a16:creationId xmlns:a16="http://schemas.microsoft.com/office/drawing/2014/main" id="{00000000-0008-0000-0100-000039000000}"/>
            </a:ext>
          </a:extLst>
        </xdr:cNvPr>
        <xdr:cNvCxnSpPr>
          <a:endCxn id="74" idx="0"/>
        </xdr:cNvCxnSpPr>
      </xdr:nvCxnSpPr>
      <xdr:spPr>
        <a:xfrm flipH="1">
          <a:off x="3416017" y="5507955"/>
          <a:ext cx="5908" cy="1264338"/>
        </a:xfrm>
        <a:prstGeom prst="line">
          <a:avLst/>
        </a:prstGeom>
        <a:ln w="381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1695525</xdr:colOff>
      <xdr:row>14</xdr:row>
      <xdr:rowOff>188178</xdr:rowOff>
    </xdr:from>
    <xdr:to>
      <xdr:col>3</xdr:col>
      <xdr:colOff>38369</xdr:colOff>
      <xdr:row>14</xdr:row>
      <xdr:rowOff>448013</xdr:rowOff>
    </xdr:to>
    <xdr:sp macro="" textlink="">
      <xdr:nvSpPr>
        <xdr:cNvPr id="59" name="右中かっこ 58">
          <a:extLst>
            <a:ext uri="{FF2B5EF4-FFF2-40B4-BE49-F238E27FC236}">
              <a16:creationId xmlns:a16="http://schemas.microsoft.com/office/drawing/2014/main" id="{00000000-0008-0000-0100-00003B000000}"/>
            </a:ext>
          </a:extLst>
        </xdr:cNvPr>
        <xdr:cNvSpPr/>
      </xdr:nvSpPr>
      <xdr:spPr>
        <a:xfrm rot="5400000">
          <a:off x="5555559" y="4799791"/>
          <a:ext cx="259835" cy="4326785"/>
        </a:xfrm>
        <a:prstGeom prst="rightBrace">
          <a:avLst/>
        </a:prstGeom>
        <a:ln w="28575">
          <a:solidFill>
            <a:srgbClr val="7030A0"/>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endParaRPr kumimoji="1" lang="ja-JP" altLang="en-US"/>
        </a:p>
      </xdr:txBody>
    </xdr:sp>
    <xdr:clientData/>
  </xdr:twoCellAnchor>
  <xdr:twoCellAnchor>
    <xdr:from>
      <xdr:col>2</xdr:col>
      <xdr:colOff>3247377</xdr:colOff>
      <xdr:row>16</xdr:row>
      <xdr:rowOff>315711</xdr:rowOff>
    </xdr:from>
    <xdr:to>
      <xdr:col>3</xdr:col>
      <xdr:colOff>431788</xdr:colOff>
      <xdr:row>16</xdr:row>
      <xdr:rowOff>774811</xdr:rowOff>
    </xdr:to>
    <xdr:sp macro="" textlink="">
      <xdr:nvSpPr>
        <xdr:cNvPr id="60" name="テキスト ボックス 59">
          <a:extLst>
            <a:ext uri="{FF2B5EF4-FFF2-40B4-BE49-F238E27FC236}">
              <a16:creationId xmlns:a16="http://schemas.microsoft.com/office/drawing/2014/main" id="{00000000-0008-0000-0100-00003C000000}"/>
            </a:ext>
          </a:extLst>
        </xdr:cNvPr>
        <xdr:cNvSpPr txBox="1"/>
      </xdr:nvSpPr>
      <xdr:spPr>
        <a:xfrm>
          <a:off x="5073936" y="7834858"/>
          <a:ext cx="3168352" cy="459100"/>
        </a:xfrm>
        <a:prstGeom prst="rect">
          <a:avLst/>
        </a:prstGeom>
        <a:noFill/>
        <a:ln>
          <a:solidFill>
            <a:schemeClr val="tx1"/>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t>投与予定期間終了後は、</a:t>
          </a:r>
          <a:endParaRPr kumimoji="1" lang="en-US" altLang="ja-JP" sz="1100" b="1"/>
        </a:p>
        <a:p>
          <a:pPr algn="ctr"/>
          <a:r>
            <a:rPr kumimoji="1" lang="ja-JP" altLang="en-US" sz="1100" b="1"/>
            <a:t>投与終了時点に応じて</a:t>
          </a:r>
          <a:r>
            <a:rPr kumimoji="1" lang="en-US" altLang="ja-JP" sz="1100" b="1">
              <a:solidFill>
                <a:srgbClr val="FF0000"/>
              </a:solidFill>
            </a:rPr>
            <a:t>10</a:t>
          </a:r>
          <a:r>
            <a:rPr kumimoji="1" lang="ja-JP" altLang="en-US" sz="1100" b="1">
              <a:solidFill>
                <a:srgbClr val="FF0000"/>
              </a:solidFill>
            </a:rPr>
            <a:t>～</a:t>
          </a:r>
          <a:r>
            <a:rPr kumimoji="1" lang="en-US" altLang="ja-JP" sz="1100" b="1">
              <a:solidFill>
                <a:srgbClr val="FF0000"/>
              </a:solidFill>
            </a:rPr>
            <a:t>100%</a:t>
          </a:r>
          <a:endParaRPr kumimoji="1" lang="ja-JP" altLang="en-US" sz="1100" b="1"/>
        </a:p>
      </xdr:txBody>
    </xdr:sp>
    <xdr:clientData/>
  </xdr:twoCellAnchor>
  <xdr:twoCellAnchor>
    <xdr:from>
      <xdr:col>0</xdr:col>
      <xdr:colOff>138556</xdr:colOff>
      <xdr:row>14</xdr:row>
      <xdr:rowOff>314043</xdr:rowOff>
    </xdr:from>
    <xdr:to>
      <xdr:col>2</xdr:col>
      <xdr:colOff>157853</xdr:colOff>
      <xdr:row>15</xdr:row>
      <xdr:rowOff>67172</xdr:rowOff>
    </xdr:to>
    <xdr:sp macro="" textlink="">
      <xdr:nvSpPr>
        <xdr:cNvPr id="61" name="テキスト ボックス 61">
          <a:extLst>
            <a:ext uri="{FF2B5EF4-FFF2-40B4-BE49-F238E27FC236}">
              <a16:creationId xmlns:a16="http://schemas.microsoft.com/office/drawing/2014/main" id="{00000000-0008-0000-0100-00003D000000}"/>
            </a:ext>
          </a:extLst>
        </xdr:cNvPr>
        <xdr:cNvSpPr txBox="1"/>
      </xdr:nvSpPr>
      <xdr:spPr>
        <a:xfrm>
          <a:off x="138556" y="6959131"/>
          <a:ext cx="1845856" cy="459100"/>
        </a:xfrm>
        <a:prstGeom prst="rect">
          <a:avLst/>
        </a:prstGeom>
        <a:noFill/>
        <a:ln>
          <a:solidFill>
            <a:schemeClr val="tx1"/>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100" b="1"/>
            <a:t>投与開始した症例に</a:t>
          </a:r>
          <a:endParaRPr lang="en-US" altLang="ja-JP" sz="1100" b="1"/>
        </a:p>
        <a:p>
          <a:pPr algn="ctr"/>
          <a:r>
            <a:rPr lang="ja-JP" altLang="en-US" sz="1100" b="1"/>
            <a:t>対して</a:t>
          </a:r>
          <a:r>
            <a:rPr lang="en-US" altLang="ja-JP" sz="1100" b="1">
              <a:solidFill>
                <a:srgbClr val="FF0000"/>
              </a:solidFill>
            </a:rPr>
            <a:t>85%</a:t>
          </a:r>
          <a:endParaRPr lang="ja-JP" altLang="en-US" sz="1100" b="1"/>
        </a:p>
      </xdr:txBody>
    </xdr:sp>
    <xdr:clientData/>
  </xdr:twoCellAnchor>
  <xdr:twoCellAnchor>
    <xdr:from>
      <xdr:col>2</xdr:col>
      <xdr:colOff>5555546</xdr:colOff>
      <xdr:row>9</xdr:row>
      <xdr:rowOff>0</xdr:rowOff>
    </xdr:from>
    <xdr:to>
      <xdr:col>3</xdr:col>
      <xdr:colOff>507709</xdr:colOff>
      <xdr:row>10</xdr:row>
      <xdr:rowOff>93522</xdr:rowOff>
    </xdr:to>
    <xdr:sp macro="" textlink="">
      <xdr:nvSpPr>
        <xdr:cNvPr id="62" name="テキスト ボックス 70">
          <a:extLst>
            <a:ext uri="{FF2B5EF4-FFF2-40B4-BE49-F238E27FC236}">
              <a16:creationId xmlns:a16="http://schemas.microsoft.com/office/drawing/2014/main" id="{00000000-0008-0000-0100-00003E000000}"/>
            </a:ext>
          </a:extLst>
        </xdr:cNvPr>
        <xdr:cNvSpPr txBox="1"/>
      </xdr:nvSpPr>
      <xdr:spPr>
        <a:xfrm>
          <a:off x="7382105" y="4684059"/>
          <a:ext cx="936104" cy="261610"/>
        </a:xfrm>
        <a:prstGeom prst="rect">
          <a:avLst/>
        </a:prstGeom>
        <a:noFill/>
        <a:ln w="28575">
          <a:solidFill>
            <a:srgbClr val="7030A0"/>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100" b="1"/>
            <a:t>費用上限</a:t>
          </a:r>
          <a:endParaRPr kumimoji="1" lang="ja-JP" altLang="en-US" sz="1100" b="1"/>
        </a:p>
      </xdr:txBody>
    </xdr:sp>
    <xdr:clientData/>
  </xdr:twoCellAnchor>
  <xdr:twoCellAnchor>
    <xdr:from>
      <xdr:col>3</xdr:col>
      <xdr:colOff>50569</xdr:colOff>
      <xdr:row>10</xdr:row>
      <xdr:rowOff>666313</xdr:rowOff>
    </xdr:from>
    <xdr:to>
      <xdr:col>3</xdr:col>
      <xdr:colOff>51260</xdr:colOff>
      <xdr:row>14</xdr:row>
      <xdr:rowOff>85283</xdr:rowOff>
    </xdr:to>
    <xdr:cxnSp macro="">
      <xdr:nvCxnSpPr>
        <xdr:cNvPr id="63" name="直線コネクタ 62">
          <a:extLst>
            <a:ext uri="{FF2B5EF4-FFF2-40B4-BE49-F238E27FC236}">
              <a16:creationId xmlns:a16="http://schemas.microsoft.com/office/drawing/2014/main" id="{00000000-0008-0000-0100-00003F000000}"/>
            </a:ext>
          </a:extLst>
        </xdr:cNvPr>
        <xdr:cNvCxnSpPr/>
      </xdr:nvCxnSpPr>
      <xdr:spPr>
        <a:xfrm>
          <a:off x="7861069" y="5518460"/>
          <a:ext cx="691" cy="1211911"/>
        </a:xfrm>
        <a:prstGeom prst="line">
          <a:avLst/>
        </a:prstGeom>
        <a:ln w="38100">
          <a:solidFill>
            <a:srgbClr val="7030A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5924952</xdr:colOff>
      <xdr:row>10</xdr:row>
      <xdr:rowOff>108912</xdr:rowOff>
    </xdr:from>
    <xdr:to>
      <xdr:col>3</xdr:col>
      <xdr:colOff>141397</xdr:colOff>
      <xdr:row>10</xdr:row>
      <xdr:rowOff>642662</xdr:rowOff>
    </xdr:to>
    <xdr:sp macro="" textlink="">
      <xdr:nvSpPr>
        <xdr:cNvPr id="64" name="下矢印 63">
          <a:extLst>
            <a:ext uri="{FF2B5EF4-FFF2-40B4-BE49-F238E27FC236}">
              <a16:creationId xmlns:a16="http://schemas.microsoft.com/office/drawing/2014/main" id="{00000000-0008-0000-0100-000040000000}"/>
            </a:ext>
          </a:extLst>
        </xdr:cNvPr>
        <xdr:cNvSpPr/>
      </xdr:nvSpPr>
      <xdr:spPr>
        <a:xfrm>
          <a:off x="7751511" y="4961059"/>
          <a:ext cx="200386" cy="533750"/>
        </a:xfrm>
        <a:prstGeom prst="downArrow">
          <a:avLst/>
        </a:prstGeom>
        <a:solidFill>
          <a:srgbClr val="7030A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0</xdr:colOff>
      <xdr:row>12</xdr:row>
      <xdr:rowOff>630189</xdr:rowOff>
    </xdr:from>
    <xdr:to>
      <xdr:col>4</xdr:col>
      <xdr:colOff>74893</xdr:colOff>
      <xdr:row>16</xdr:row>
      <xdr:rowOff>837320</xdr:rowOff>
    </xdr:to>
    <xdr:sp macro="" textlink="">
      <xdr:nvSpPr>
        <xdr:cNvPr id="65" name="角丸四角形 64">
          <a:extLst>
            <a:ext uri="{FF2B5EF4-FFF2-40B4-BE49-F238E27FC236}">
              <a16:creationId xmlns:a16="http://schemas.microsoft.com/office/drawing/2014/main" id="{00000000-0008-0000-0100-000041000000}"/>
            </a:ext>
          </a:extLst>
        </xdr:cNvPr>
        <xdr:cNvSpPr/>
      </xdr:nvSpPr>
      <xdr:spPr>
        <a:xfrm>
          <a:off x="0" y="6401218"/>
          <a:ext cx="8568952" cy="1955249"/>
        </a:xfrm>
        <a:prstGeom prst="roundRect">
          <a:avLst/>
        </a:prstGeom>
        <a:noFill/>
        <a:ln w="38100">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1506648</xdr:colOff>
      <xdr:row>10</xdr:row>
      <xdr:rowOff>642662</xdr:rowOff>
    </xdr:from>
    <xdr:to>
      <xdr:col>1</xdr:col>
      <xdr:colOff>1520896</xdr:colOff>
      <xdr:row>14</xdr:row>
      <xdr:rowOff>117476</xdr:rowOff>
    </xdr:to>
    <xdr:cxnSp macro="">
      <xdr:nvCxnSpPr>
        <xdr:cNvPr id="66" name="直線コネクタ 65">
          <a:extLst>
            <a:ext uri="{FF2B5EF4-FFF2-40B4-BE49-F238E27FC236}">
              <a16:creationId xmlns:a16="http://schemas.microsoft.com/office/drawing/2014/main" id="{00000000-0008-0000-0100-000042000000}"/>
            </a:ext>
          </a:extLst>
        </xdr:cNvPr>
        <xdr:cNvCxnSpPr>
          <a:endCxn id="71" idx="0"/>
        </xdr:cNvCxnSpPr>
      </xdr:nvCxnSpPr>
      <xdr:spPr>
        <a:xfrm flipH="1">
          <a:off x="1741972" y="5494809"/>
          <a:ext cx="14248" cy="1267755"/>
        </a:xfrm>
        <a:prstGeom prst="line">
          <a:avLst/>
        </a:prstGeom>
        <a:ln w="38100">
          <a:solidFill>
            <a:srgbClr val="00B0F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473160</xdr:colOff>
      <xdr:row>10</xdr:row>
      <xdr:rowOff>645766</xdr:rowOff>
    </xdr:from>
    <xdr:to>
      <xdr:col>2</xdr:col>
      <xdr:colOff>487028</xdr:colOff>
      <xdr:row>14</xdr:row>
      <xdr:rowOff>107749</xdr:rowOff>
    </xdr:to>
    <xdr:cxnSp macro="">
      <xdr:nvCxnSpPr>
        <xdr:cNvPr id="67" name="直線コネクタ 66">
          <a:extLst>
            <a:ext uri="{FF2B5EF4-FFF2-40B4-BE49-F238E27FC236}">
              <a16:creationId xmlns:a16="http://schemas.microsoft.com/office/drawing/2014/main" id="{00000000-0008-0000-0100-000043000000}"/>
            </a:ext>
          </a:extLst>
        </xdr:cNvPr>
        <xdr:cNvCxnSpPr>
          <a:endCxn id="76" idx="0"/>
        </xdr:cNvCxnSpPr>
      </xdr:nvCxnSpPr>
      <xdr:spPr>
        <a:xfrm flipH="1">
          <a:off x="2299719" y="5497913"/>
          <a:ext cx="13868" cy="1254924"/>
        </a:xfrm>
        <a:prstGeom prst="line">
          <a:avLst/>
        </a:prstGeom>
        <a:ln w="3810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2703287</xdr:colOff>
      <xdr:row>10</xdr:row>
      <xdr:rowOff>666841</xdr:rowOff>
    </xdr:from>
    <xdr:to>
      <xdr:col>2</xdr:col>
      <xdr:colOff>2703471</xdr:colOff>
      <xdr:row>14</xdr:row>
      <xdr:rowOff>85283</xdr:rowOff>
    </xdr:to>
    <xdr:cxnSp macro="">
      <xdr:nvCxnSpPr>
        <xdr:cNvPr id="68" name="直線コネクタ 67">
          <a:extLst>
            <a:ext uri="{FF2B5EF4-FFF2-40B4-BE49-F238E27FC236}">
              <a16:creationId xmlns:a16="http://schemas.microsoft.com/office/drawing/2014/main" id="{00000000-0008-0000-0100-000044000000}"/>
            </a:ext>
          </a:extLst>
        </xdr:cNvPr>
        <xdr:cNvCxnSpPr/>
      </xdr:nvCxnSpPr>
      <xdr:spPr>
        <a:xfrm>
          <a:off x="4529846" y="5518988"/>
          <a:ext cx="184" cy="1211383"/>
        </a:xfrm>
        <a:prstGeom prst="line">
          <a:avLst/>
        </a:prstGeom>
        <a:ln w="38100">
          <a:solidFill>
            <a:srgbClr val="7030A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3824749</xdr:colOff>
      <xdr:row>10</xdr:row>
      <xdr:rowOff>668015</xdr:rowOff>
    </xdr:from>
    <xdr:to>
      <xdr:col>2</xdr:col>
      <xdr:colOff>3824749</xdr:colOff>
      <xdr:row>14</xdr:row>
      <xdr:rowOff>85283</xdr:rowOff>
    </xdr:to>
    <xdr:cxnSp macro="">
      <xdr:nvCxnSpPr>
        <xdr:cNvPr id="69" name="直線コネクタ 68">
          <a:extLst>
            <a:ext uri="{FF2B5EF4-FFF2-40B4-BE49-F238E27FC236}">
              <a16:creationId xmlns:a16="http://schemas.microsoft.com/office/drawing/2014/main" id="{00000000-0008-0000-0100-000045000000}"/>
            </a:ext>
          </a:extLst>
        </xdr:cNvPr>
        <xdr:cNvCxnSpPr/>
      </xdr:nvCxnSpPr>
      <xdr:spPr>
        <a:xfrm>
          <a:off x="5651308" y="5520162"/>
          <a:ext cx="0" cy="1210209"/>
        </a:xfrm>
        <a:prstGeom prst="line">
          <a:avLst/>
        </a:prstGeom>
        <a:ln w="38100">
          <a:solidFill>
            <a:srgbClr val="7030A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4932829</xdr:colOff>
      <xdr:row>10</xdr:row>
      <xdr:rowOff>658684</xdr:rowOff>
    </xdr:from>
    <xdr:to>
      <xdr:col>2</xdr:col>
      <xdr:colOff>4942193</xdr:colOff>
      <xdr:row>14</xdr:row>
      <xdr:rowOff>85283</xdr:rowOff>
    </xdr:to>
    <xdr:cxnSp macro="">
      <xdr:nvCxnSpPr>
        <xdr:cNvPr id="70" name="直線コネクタ 69">
          <a:extLst>
            <a:ext uri="{FF2B5EF4-FFF2-40B4-BE49-F238E27FC236}">
              <a16:creationId xmlns:a16="http://schemas.microsoft.com/office/drawing/2014/main" id="{00000000-0008-0000-0100-000046000000}"/>
            </a:ext>
          </a:extLst>
        </xdr:cNvPr>
        <xdr:cNvCxnSpPr/>
      </xdr:nvCxnSpPr>
      <xdr:spPr>
        <a:xfrm flipH="1">
          <a:off x="6759388" y="5510831"/>
          <a:ext cx="9364" cy="1219540"/>
        </a:xfrm>
        <a:prstGeom prst="line">
          <a:avLst/>
        </a:prstGeom>
        <a:ln w="38100">
          <a:solidFill>
            <a:srgbClr val="7030A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1392050</xdr:colOff>
      <xdr:row>14</xdr:row>
      <xdr:rowOff>117476</xdr:rowOff>
    </xdr:from>
    <xdr:to>
      <xdr:col>2</xdr:col>
      <xdr:colOff>30011</xdr:colOff>
      <xdr:row>14</xdr:row>
      <xdr:rowOff>308367</xdr:rowOff>
    </xdr:to>
    <xdr:sp macro="" textlink="">
      <xdr:nvSpPr>
        <xdr:cNvPr id="71" name="下矢印 70">
          <a:extLst>
            <a:ext uri="{FF2B5EF4-FFF2-40B4-BE49-F238E27FC236}">
              <a16:creationId xmlns:a16="http://schemas.microsoft.com/office/drawing/2014/main" id="{00000000-0008-0000-0100-000047000000}"/>
            </a:ext>
          </a:extLst>
        </xdr:cNvPr>
        <xdr:cNvSpPr/>
      </xdr:nvSpPr>
      <xdr:spPr>
        <a:xfrm>
          <a:off x="1627374" y="6762564"/>
          <a:ext cx="229196" cy="190891"/>
        </a:xfrm>
        <a:prstGeom prst="downArrow">
          <a:avLst/>
        </a:prstGeom>
        <a:solidFill>
          <a:srgbClr val="00B0F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3756157</xdr:colOff>
      <xdr:row>14</xdr:row>
      <xdr:rowOff>453346</xdr:rowOff>
    </xdr:from>
    <xdr:to>
      <xdr:col>2</xdr:col>
      <xdr:colOff>3956543</xdr:colOff>
      <xdr:row>16</xdr:row>
      <xdr:rowOff>315710</xdr:rowOff>
    </xdr:to>
    <xdr:sp macro="" textlink="">
      <xdr:nvSpPr>
        <xdr:cNvPr id="72" name="下矢印 71">
          <a:extLst>
            <a:ext uri="{FF2B5EF4-FFF2-40B4-BE49-F238E27FC236}">
              <a16:creationId xmlns:a16="http://schemas.microsoft.com/office/drawing/2014/main" id="{00000000-0008-0000-0100-000048000000}"/>
            </a:ext>
          </a:extLst>
        </xdr:cNvPr>
        <xdr:cNvSpPr/>
      </xdr:nvSpPr>
      <xdr:spPr>
        <a:xfrm>
          <a:off x="5582716" y="7098434"/>
          <a:ext cx="200386" cy="736423"/>
        </a:xfrm>
        <a:prstGeom prst="downArrow">
          <a:avLst/>
        </a:prstGeom>
        <a:solidFill>
          <a:srgbClr val="7030A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1486183</xdr:colOff>
      <xdr:row>14</xdr:row>
      <xdr:rowOff>127205</xdr:rowOff>
    </xdr:from>
    <xdr:to>
      <xdr:col>2</xdr:col>
      <xdr:colOff>1692733</xdr:colOff>
      <xdr:row>16</xdr:row>
      <xdr:rowOff>493654</xdr:rowOff>
    </xdr:to>
    <xdr:sp macro="" textlink="">
      <xdr:nvSpPr>
        <xdr:cNvPr id="74" name="下矢印 73">
          <a:extLst>
            <a:ext uri="{FF2B5EF4-FFF2-40B4-BE49-F238E27FC236}">
              <a16:creationId xmlns:a16="http://schemas.microsoft.com/office/drawing/2014/main" id="{00000000-0008-0000-0100-00004A000000}"/>
            </a:ext>
          </a:extLst>
        </xdr:cNvPr>
        <xdr:cNvSpPr/>
      </xdr:nvSpPr>
      <xdr:spPr>
        <a:xfrm>
          <a:off x="3312742" y="6772293"/>
          <a:ext cx="206550" cy="1240508"/>
        </a:xfrm>
        <a:prstGeom prst="downArrow">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632964</xdr:colOff>
      <xdr:row>15</xdr:row>
      <xdr:rowOff>116330</xdr:rowOff>
    </xdr:from>
    <xdr:to>
      <xdr:col>2</xdr:col>
      <xdr:colOff>1273977</xdr:colOff>
      <xdr:row>16</xdr:row>
      <xdr:rowOff>407342</xdr:rowOff>
    </xdr:to>
    <xdr:sp macro="" textlink="">
      <xdr:nvSpPr>
        <xdr:cNvPr id="75" name="テキスト ボックス 27">
          <a:extLst>
            <a:ext uri="{FF2B5EF4-FFF2-40B4-BE49-F238E27FC236}">
              <a16:creationId xmlns:a16="http://schemas.microsoft.com/office/drawing/2014/main" id="{00000000-0008-0000-0100-00004B000000}"/>
            </a:ext>
          </a:extLst>
        </xdr:cNvPr>
        <xdr:cNvSpPr txBox="1"/>
      </xdr:nvSpPr>
      <xdr:spPr>
        <a:xfrm>
          <a:off x="868288" y="7467389"/>
          <a:ext cx="2232248" cy="459100"/>
        </a:xfrm>
        <a:prstGeom prst="rect">
          <a:avLst/>
        </a:prstGeom>
        <a:solidFill>
          <a:schemeClr val="bg1"/>
        </a:solidFill>
        <a:ln>
          <a:solidFill>
            <a:schemeClr val="tx1"/>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t>第</a:t>
          </a:r>
          <a:r>
            <a:rPr kumimoji="1" lang="en-US" altLang="ja-JP" sz="1100" b="1"/>
            <a:t>2</a:t>
          </a:r>
          <a:r>
            <a:rPr kumimoji="1" lang="ja-JP" altLang="en-US" sz="1100" b="1"/>
            <a:t>期</a:t>
          </a:r>
          <a:r>
            <a:rPr lang="ja-JP" altLang="en-US" sz="1100" b="1"/>
            <a:t>で投与終了となった</a:t>
          </a:r>
          <a:endParaRPr lang="en-US" altLang="ja-JP" sz="1100" b="1"/>
        </a:p>
        <a:p>
          <a:pPr algn="ctr"/>
          <a:r>
            <a:rPr lang="ja-JP" altLang="en-US" sz="1100" b="1"/>
            <a:t>症例に対して</a:t>
          </a:r>
          <a:r>
            <a:rPr kumimoji="1" lang="en-US" altLang="ja-JP" sz="1100" b="1">
              <a:solidFill>
                <a:srgbClr val="FF0000"/>
              </a:solidFill>
            </a:rPr>
            <a:t>10%</a:t>
          </a:r>
          <a:endParaRPr kumimoji="1" lang="ja-JP" altLang="en-US" sz="1100" b="1"/>
        </a:p>
      </xdr:txBody>
    </xdr:sp>
    <xdr:clientData/>
  </xdr:twoCellAnchor>
  <xdr:twoCellAnchor>
    <xdr:from>
      <xdr:col>2</xdr:col>
      <xdr:colOff>372967</xdr:colOff>
      <xdr:row>14</xdr:row>
      <xdr:rowOff>107749</xdr:rowOff>
    </xdr:from>
    <xdr:to>
      <xdr:col>2</xdr:col>
      <xdr:colOff>573353</xdr:colOff>
      <xdr:row>15</xdr:row>
      <xdr:rowOff>141312</xdr:rowOff>
    </xdr:to>
    <xdr:sp macro="" textlink="">
      <xdr:nvSpPr>
        <xdr:cNvPr id="76" name="下矢印 75">
          <a:extLst>
            <a:ext uri="{FF2B5EF4-FFF2-40B4-BE49-F238E27FC236}">
              <a16:creationId xmlns:a16="http://schemas.microsoft.com/office/drawing/2014/main" id="{00000000-0008-0000-0100-00004C000000}"/>
            </a:ext>
          </a:extLst>
        </xdr:cNvPr>
        <xdr:cNvSpPr/>
      </xdr:nvSpPr>
      <xdr:spPr>
        <a:xfrm>
          <a:off x="2199526" y="6752837"/>
          <a:ext cx="200386" cy="739534"/>
        </a:xfrm>
        <a:prstGeom prst="downArrow">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30011</xdr:colOff>
      <xdr:row>16</xdr:row>
      <xdr:rowOff>467552</xdr:rowOff>
    </xdr:from>
    <xdr:to>
      <xdr:col>2</xdr:col>
      <xdr:colOff>3139285</xdr:colOff>
      <xdr:row>16</xdr:row>
      <xdr:rowOff>743269</xdr:rowOff>
    </xdr:to>
    <xdr:sp macro="" textlink="">
      <xdr:nvSpPr>
        <xdr:cNvPr id="77" name="テキスト ボックス 22">
          <a:extLst>
            <a:ext uri="{FF2B5EF4-FFF2-40B4-BE49-F238E27FC236}">
              <a16:creationId xmlns:a16="http://schemas.microsoft.com/office/drawing/2014/main" id="{00000000-0008-0000-0100-00004D000000}"/>
            </a:ext>
          </a:extLst>
        </xdr:cNvPr>
        <xdr:cNvSpPr txBox="1"/>
      </xdr:nvSpPr>
      <xdr:spPr>
        <a:xfrm>
          <a:off x="1856570" y="7986699"/>
          <a:ext cx="3109274" cy="275717"/>
        </a:xfrm>
        <a:prstGeom prst="rect">
          <a:avLst/>
        </a:prstGeom>
        <a:noFill/>
        <a:ln>
          <a:solidFill>
            <a:schemeClr val="tx1"/>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100" b="1"/>
            <a:t>第</a:t>
          </a:r>
          <a:r>
            <a:rPr lang="en-US" altLang="ja-JP" sz="1100" b="1"/>
            <a:t>3</a:t>
          </a:r>
          <a:r>
            <a:rPr lang="ja-JP" altLang="en-US" sz="1100" b="1"/>
            <a:t>期に到達した症例に対して</a:t>
          </a:r>
          <a:r>
            <a:rPr lang="en-US" altLang="ja-JP" sz="1100" b="1">
              <a:solidFill>
                <a:srgbClr val="FF0000"/>
              </a:solidFill>
            </a:rPr>
            <a:t>15%</a:t>
          </a:r>
          <a:endParaRPr kumimoji="1" lang="ja-JP" altLang="en-US" sz="1100" b="1"/>
        </a:p>
      </xdr:txBody>
    </xdr:sp>
    <xdr:clientData/>
  </xdr:twoCellAnchor>
  <xdr:twoCellAnchor>
    <xdr:from>
      <xdr:col>1</xdr:col>
      <xdr:colOff>779260</xdr:colOff>
      <xdr:row>10</xdr:row>
      <xdr:rowOff>375787</xdr:rowOff>
    </xdr:from>
    <xdr:to>
      <xdr:col>1</xdr:col>
      <xdr:colOff>1117814</xdr:colOff>
      <xdr:row>12</xdr:row>
      <xdr:rowOff>214507</xdr:rowOff>
    </xdr:to>
    <xdr:sp macro="" textlink="">
      <xdr:nvSpPr>
        <xdr:cNvPr id="78" name="テキスト ボックス 2">
          <a:extLst>
            <a:ext uri="{FF2B5EF4-FFF2-40B4-BE49-F238E27FC236}">
              <a16:creationId xmlns:a16="http://schemas.microsoft.com/office/drawing/2014/main" id="{00000000-0008-0000-0100-00004E000000}"/>
            </a:ext>
          </a:extLst>
        </xdr:cNvPr>
        <xdr:cNvSpPr txBox="1"/>
      </xdr:nvSpPr>
      <xdr:spPr>
        <a:xfrm>
          <a:off x="1014584" y="5227934"/>
          <a:ext cx="338554" cy="757602"/>
        </a:xfrm>
        <a:prstGeom prst="rect">
          <a:avLst/>
        </a:prstGeom>
        <a:solidFill>
          <a:schemeClr val="bg1"/>
        </a:solidFill>
        <a:ln>
          <a:solidFill>
            <a:schemeClr val="accent1"/>
          </a:solidFill>
        </a:ln>
      </xdr:spPr>
      <xdr:txBody>
        <a:bodyPr vert="eaVert"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00" b="1"/>
            <a:t>投与開始</a:t>
          </a:r>
        </a:p>
      </xdr:txBody>
    </xdr:sp>
    <xdr:clientData/>
  </xdr:twoCellAnchor>
  <xdr:twoCellAnchor>
    <xdr:from>
      <xdr:col>4</xdr:col>
      <xdr:colOff>245574</xdr:colOff>
      <xdr:row>10</xdr:row>
      <xdr:rowOff>450383</xdr:rowOff>
    </xdr:from>
    <xdr:to>
      <xdr:col>4</xdr:col>
      <xdr:colOff>584128</xdr:colOff>
      <xdr:row>12</xdr:row>
      <xdr:rowOff>281182</xdr:rowOff>
    </xdr:to>
    <xdr:sp macro="" textlink="">
      <xdr:nvSpPr>
        <xdr:cNvPr id="79" name="テキスト ボックス 29">
          <a:extLst>
            <a:ext uri="{FF2B5EF4-FFF2-40B4-BE49-F238E27FC236}">
              <a16:creationId xmlns:a16="http://schemas.microsoft.com/office/drawing/2014/main" id="{00000000-0008-0000-0100-00004F000000}"/>
            </a:ext>
          </a:extLst>
        </xdr:cNvPr>
        <xdr:cNvSpPr txBox="1"/>
      </xdr:nvSpPr>
      <xdr:spPr>
        <a:xfrm>
          <a:off x="8739633" y="5302530"/>
          <a:ext cx="338554" cy="749681"/>
        </a:xfrm>
        <a:prstGeom prst="rect">
          <a:avLst/>
        </a:prstGeom>
        <a:solidFill>
          <a:schemeClr val="bg1"/>
        </a:solidFill>
        <a:ln>
          <a:solidFill>
            <a:schemeClr val="accent1"/>
          </a:solidFill>
        </a:ln>
      </xdr:spPr>
      <xdr:txBody>
        <a:bodyPr vert="eaVert"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00" b="1"/>
            <a:t>投与終了</a:t>
          </a:r>
        </a:p>
      </xdr:txBody>
    </xdr:sp>
    <xdr:clientData/>
  </xdr:twoCellAnchor>
  <xdr:twoCellAnchor>
    <xdr:from>
      <xdr:col>0</xdr:col>
      <xdr:colOff>161925</xdr:colOff>
      <xdr:row>9</xdr:row>
      <xdr:rowOff>76200</xdr:rowOff>
    </xdr:from>
    <xdr:to>
      <xdr:col>2</xdr:col>
      <xdr:colOff>372967</xdr:colOff>
      <xdr:row>10</xdr:row>
      <xdr:rowOff>215889</xdr:rowOff>
    </xdr:to>
    <xdr:sp macro="" textlink="">
      <xdr:nvSpPr>
        <xdr:cNvPr id="80" name="テキスト ボックス 4">
          <a:extLst>
            <a:ext uri="{FF2B5EF4-FFF2-40B4-BE49-F238E27FC236}">
              <a16:creationId xmlns:a16="http://schemas.microsoft.com/office/drawing/2014/main" id="{00000000-0008-0000-0100-000050000000}"/>
            </a:ext>
          </a:extLst>
        </xdr:cNvPr>
        <xdr:cNvSpPr txBox="1"/>
      </xdr:nvSpPr>
      <xdr:spPr>
        <a:xfrm>
          <a:off x="161925" y="4760259"/>
          <a:ext cx="2037601" cy="30777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400" b="1"/>
            <a:t>＜第</a:t>
          </a:r>
          <a:r>
            <a:rPr kumimoji="1" lang="en-US" altLang="ja-JP" sz="1400" b="1"/>
            <a:t>Ⅰ</a:t>
          </a:r>
          <a:r>
            <a:rPr kumimoji="1" lang="ja-JP" altLang="en-US" sz="1400" b="1"/>
            <a:t>相、第</a:t>
          </a:r>
          <a:r>
            <a:rPr kumimoji="1" lang="en-US" altLang="ja-JP" sz="1400" b="1"/>
            <a:t>Ⅱ</a:t>
          </a:r>
          <a:r>
            <a:rPr kumimoji="1" lang="ja-JP" altLang="en-US" sz="1400" b="1"/>
            <a:t>相＞</a:t>
          </a:r>
        </a:p>
      </xdr:txBody>
    </xdr:sp>
    <xdr:clientData/>
  </xdr:twoCellAnchor>
  <xdr:twoCellAnchor>
    <xdr:from>
      <xdr:col>2</xdr:col>
      <xdr:colOff>2066066</xdr:colOff>
      <xdr:row>18</xdr:row>
      <xdr:rowOff>0</xdr:rowOff>
    </xdr:from>
    <xdr:to>
      <xdr:col>2</xdr:col>
      <xdr:colOff>3371454</xdr:colOff>
      <xdr:row>18</xdr:row>
      <xdr:rowOff>261610</xdr:rowOff>
    </xdr:to>
    <xdr:sp macro="" textlink="">
      <xdr:nvSpPr>
        <xdr:cNvPr id="107" name="テキスト ボックス 50">
          <a:extLst>
            <a:ext uri="{FF2B5EF4-FFF2-40B4-BE49-F238E27FC236}">
              <a16:creationId xmlns:a16="http://schemas.microsoft.com/office/drawing/2014/main" id="{00000000-0008-0000-0100-00006B000000}"/>
            </a:ext>
          </a:extLst>
        </xdr:cNvPr>
        <xdr:cNvSpPr txBox="1"/>
      </xdr:nvSpPr>
      <xdr:spPr>
        <a:xfrm>
          <a:off x="3892625" y="8561294"/>
          <a:ext cx="1305388" cy="261610"/>
        </a:xfrm>
        <a:prstGeom prst="rect">
          <a:avLst/>
        </a:prstGeom>
        <a:noFill/>
        <a:ln w="28575">
          <a:solidFill>
            <a:srgbClr val="FF0000"/>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t>投与予定期間</a:t>
          </a:r>
        </a:p>
      </xdr:txBody>
    </xdr:sp>
    <xdr:clientData/>
  </xdr:twoCellAnchor>
  <xdr:twoCellAnchor>
    <xdr:from>
      <xdr:col>2</xdr:col>
      <xdr:colOff>2716969</xdr:colOff>
      <xdr:row>19</xdr:row>
      <xdr:rowOff>454102</xdr:rowOff>
    </xdr:from>
    <xdr:to>
      <xdr:col>2</xdr:col>
      <xdr:colOff>2726333</xdr:colOff>
      <xdr:row>22</xdr:row>
      <xdr:rowOff>245694</xdr:rowOff>
    </xdr:to>
    <xdr:cxnSp macro="">
      <xdr:nvCxnSpPr>
        <xdr:cNvPr id="108" name="直線コネクタ 107">
          <a:extLst>
            <a:ext uri="{FF2B5EF4-FFF2-40B4-BE49-F238E27FC236}">
              <a16:creationId xmlns:a16="http://schemas.microsoft.com/office/drawing/2014/main" id="{00000000-0008-0000-0100-00006C000000}"/>
            </a:ext>
          </a:extLst>
        </xdr:cNvPr>
        <xdr:cNvCxnSpPr/>
      </xdr:nvCxnSpPr>
      <xdr:spPr>
        <a:xfrm flipH="1">
          <a:off x="4543528" y="9385190"/>
          <a:ext cx="9364" cy="1192328"/>
        </a:xfrm>
        <a:prstGeom prst="line">
          <a:avLst/>
        </a:prstGeom>
        <a:ln w="381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5450442</xdr:colOff>
      <xdr:row>18</xdr:row>
      <xdr:rowOff>0</xdr:rowOff>
    </xdr:from>
    <xdr:to>
      <xdr:col>3</xdr:col>
      <xdr:colOff>546621</xdr:colOff>
      <xdr:row>18</xdr:row>
      <xdr:rowOff>261610</xdr:rowOff>
    </xdr:to>
    <xdr:sp macro="" textlink="">
      <xdr:nvSpPr>
        <xdr:cNvPr id="109" name="テキスト ボックス 70">
          <a:extLst>
            <a:ext uri="{FF2B5EF4-FFF2-40B4-BE49-F238E27FC236}">
              <a16:creationId xmlns:a16="http://schemas.microsoft.com/office/drawing/2014/main" id="{00000000-0008-0000-0100-00006D000000}"/>
            </a:ext>
          </a:extLst>
        </xdr:cNvPr>
        <xdr:cNvSpPr txBox="1"/>
      </xdr:nvSpPr>
      <xdr:spPr>
        <a:xfrm>
          <a:off x="7277001" y="8561294"/>
          <a:ext cx="1080120" cy="261610"/>
        </a:xfrm>
        <a:prstGeom prst="rect">
          <a:avLst/>
        </a:prstGeom>
        <a:noFill/>
        <a:ln w="28575">
          <a:solidFill>
            <a:srgbClr val="7030A0"/>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100" b="1"/>
            <a:t>費用上限</a:t>
          </a:r>
          <a:endParaRPr kumimoji="1" lang="ja-JP" altLang="en-US" sz="1100" b="1"/>
        </a:p>
      </xdr:txBody>
    </xdr:sp>
    <xdr:clientData/>
  </xdr:twoCellAnchor>
  <xdr:twoCellAnchor>
    <xdr:from>
      <xdr:col>3</xdr:col>
      <xdr:colOff>54761</xdr:colOff>
      <xdr:row>19</xdr:row>
      <xdr:rowOff>464607</xdr:rowOff>
    </xdr:from>
    <xdr:to>
      <xdr:col>3</xdr:col>
      <xdr:colOff>55452</xdr:colOff>
      <xdr:row>22</xdr:row>
      <xdr:rowOff>245694</xdr:rowOff>
    </xdr:to>
    <xdr:cxnSp macro="">
      <xdr:nvCxnSpPr>
        <xdr:cNvPr id="110" name="直線コネクタ 109">
          <a:extLst>
            <a:ext uri="{FF2B5EF4-FFF2-40B4-BE49-F238E27FC236}">
              <a16:creationId xmlns:a16="http://schemas.microsoft.com/office/drawing/2014/main" id="{00000000-0008-0000-0100-00006E000000}"/>
            </a:ext>
          </a:extLst>
        </xdr:cNvPr>
        <xdr:cNvCxnSpPr/>
      </xdr:nvCxnSpPr>
      <xdr:spPr>
        <a:xfrm>
          <a:off x="7865261" y="9395695"/>
          <a:ext cx="691" cy="1181823"/>
        </a:xfrm>
        <a:prstGeom prst="line">
          <a:avLst/>
        </a:prstGeom>
        <a:ln w="38100">
          <a:solidFill>
            <a:srgbClr val="7030A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481889</xdr:colOff>
      <xdr:row>19</xdr:row>
      <xdr:rowOff>440956</xdr:rowOff>
    </xdr:from>
    <xdr:to>
      <xdr:col>2</xdr:col>
      <xdr:colOff>481889</xdr:colOff>
      <xdr:row>22</xdr:row>
      <xdr:rowOff>245694</xdr:rowOff>
    </xdr:to>
    <xdr:cxnSp macro="">
      <xdr:nvCxnSpPr>
        <xdr:cNvPr id="111" name="直線コネクタ 110">
          <a:extLst>
            <a:ext uri="{FF2B5EF4-FFF2-40B4-BE49-F238E27FC236}">
              <a16:creationId xmlns:a16="http://schemas.microsoft.com/office/drawing/2014/main" id="{00000000-0008-0000-0100-00006F000000}"/>
            </a:ext>
          </a:extLst>
        </xdr:cNvPr>
        <xdr:cNvCxnSpPr/>
      </xdr:nvCxnSpPr>
      <xdr:spPr>
        <a:xfrm>
          <a:off x="2308448" y="9372044"/>
          <a:ext cx="0" cy="1205474"/>
        </a:xfrm>
        <a:prstGeom prst="line">
          <a:avLst/>
        </a:prstGeom>
        <a:ln w="38100">
          <a:solidFill>
            <a:srgbClr val="00B0F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1601342</xdr:colOff>
      <xdr:row>19</xdr:row>
      <xdr:rowOff>444060</xdr:rowOff>
    </xdr:from>
    <xdr:to>
      <xdr:col>2</xdr:col>
      <xdr:colOff>1606024</xdr:colOff>
      <xdr:row>22</xdr:row>
      <xdr:rowOff>245694</xdr:rowOff>
    </xdr:to>
    <xdr:cxnSp macro="">
      <xdr:nvCxnSpPr>
        <xdr:cNvPr id="112" name="直線コネクタ 111">
          <a:extLst>
            <a:ext uri="{FF2B5EF4-FFF2-40B4-BE49-F238E27FC236}">
              <a16:creationId xmlns:a16="http://schemas.microsoft.com/office/drawing/2014/main" id="{00000000-0008-0000-0100-000070000000}"/>
            </a:ext>
          </a:extLst>
        </xdr:cNvPr>
        <xdr:cNvCxnSpPr/>
      </xdr:nvCxnSpPr>
      <xdr:spPr>
        <a:xfrm flipH="1">
          <a:off x="3427901" y="9375148"/>
          <a:ext cx="4682" cy="1202370"/>
        </a:xfrm>
        <a:prstGeom prst="line">
          <a:avLst/>
        </a:prstGeom>
        <a:ln w="3810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3822217</xdr:colOff>
      <xdr:row>19</xdr:row>
      <xdr:rowOff>465135</xdr:rowOff>
    </xdr:from>
    <xdr:to>
      <xdr:col>2</xdr:col>
      <xdr:colOff>3831581</xdr:colOff>
      <xdr:row>22</xdr:row>
      <xdr:rowOff>245694</xdr:rowOff>
    </xdr:to>
    <xdr:cxnSp macro="">
      <xdr:nvCxnSpPr>
        <xdr:cNvPr id="113" name="直線コネクタ 112">
          <a:extLst>
            <a:ext uri="{FF2B5EF4-FFF2-40B4-BE49-F238E27FC236}">
              <a16:creationId xmlns:a16="http://schemas.microsoft.com/office/drawing/2014/main" id="{00000000-0008-0000-0100-000071000000}"/>
            </a:ext>
          </a:extLst>
        </xdr:cNvPr>
        <xdr:cNvCxnSpPr/>
      </xdr:nvCxnSpPr>
      <xdr:spPr>
        <a:xfrm flipH="1">
          <a:off x="5648776" y="9396223"/>
          <a:ext cx="9364" cy="1181295"/>
        </a:xfrm>
        <a:prstGeom prst="line">
          <a:avLst/>
        </a:prstGeom>
        <a:ln w="38100">
          <a:solidFill>
            <a:srgbClr val="7030A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4937215</xdr:colOff>
      <xdr:row>19</xdr:row>
      <xdr:rowOff>459618</xdr:rowOff>
    </xdr:from>
    <xdr:to>
      <xdr:col>2</xdr:col>
      <xdr:colOff>4946579</xdr:colOff>
      <xdr:row>22</xdr:row>
      <xdr:rowOff>245694</xdr:rowOff>
    </xdr:to>
    <xdr:cxnSp macro="">
      <xdr:nvCxnSpPr>
        <xdr:cNvPr id="114" name="直線コネクタ 113">
          <a:extLst>
            <a:ext uri="{FF2B5EF4-FFF2-40B4-BE49-F238E27FC236}">
              <a16:creationId xmlns:a16="http://schemas.microsoft.com/office/drawing/2014/main" id="{00000000-0008-0000-0100-000072000000}"/>
            </a:ext>
          </a:extLst>
        </xdr:cNvPr>
        <xdr:cNvCxnSpPr/>
      </xdr:nvCxnSpPr>
      <xdr:spPr>
        <a:xfrm flipH="1">
          <a:off x="6763774" y="9390706"/>
          <a:ext cx="9364" cy="1186812"/>
        </a:xfrm>
        <a:prstGeom prst="line">
          <a:avLst/>
        </a:prstGeom>
        <a:ln w="38100">
          <a:solidFill>
            <a:srgbClr val="7030A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2629192</xdr:colOff>
      <xdr:row>18</xdr:row>
      <xdr:rowOff>277000</xdr:rowOff>
    </xdr:from>
    <xdr:to>
      <xdr:col>2</xdr:col>
      <xdr:colOff>2829578</xdr:colOff>
      <xdr:row>19</xdr:row>
      <xdr:rowOff>426109</xdr:rowOff>
    </xdr:to>
    <xdr:sp macro="" textlink="">
      <xdr:nvSpPr>
        <xdr:cNvPr id="115" name="下矢印 114">
          <a:extLst>
            <a:ext uri="{FF2B5EF4-FFF2-40B4-BE49-F238E27FC236}">
              <a16:creationId xmlns:a16="http://schemas.microsoft.com/office/drawing/2014/main" id="{00000000-0008-0000-0100-000073000000}"/>
            </a:ext>
          </a:extLst>
        </xdr:cNvPr>
        <xdr:cNvSpPr/>
      </xdr:nvSpPr>
      <xdr:spPr>
        <a:xfrm>
          <a:off x="4455751" y="8838294"/>
          <a:ext cx="200386" cy="518903"/>
        </a:xfrm>
        <a:prstGeom prst="downArrow">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5929144</xdr:colOff>
      <xdr:row>18</xdr:row>
      <xdr:rowOff>277000</xdr:rowOff>
    </xdr:from>
    <xdr:to>
      <xdr:col>3</xdr:col>
      <xdr:colOff>145589</xdr:colOff>
      <xdr:row>19</xdr:row>
      <xdr:rowOff>440956</xdr:rowOff>
    </xdr:to>
    <xdr:sp macro="" textlink="">
      <xdr:nvSpPr>
        <xdr:cNvPr id="116" name="下矢印 115">
          <a:extLst>
            <a:ext uri="{FF2B5EF4-FFF2-40B4-BE49-F238E27FC236}">
              <a16:creationId xmlns:a16="http://schemas.microsoft.com/office/drawing/2014/main" id="{00000000-0008-0000-0100-000074000000}"/>
            </a:ext>
          </a:extLst>
        </xdr:cNvPr>
        <xdr:cNvSpPr/>
      </xdr:nvSpPr>
      <xdr:spPr>
        <a:xfrm>
          <a:off x="7755703" y="8838294"/>
          <a:ext cx="200386" cy="533750"/>
        </a:xfrm>
        <a:prstGeom prst="downArrow">
          <a:avLst/>
        </a:prstGeom>
        <a:solidFill>
          <a:srgbClr val="7030A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136821</xdr:colOff>
      <xdr:row>18</xdr:row>
      <xdr:rowOff>76200</xdr:rowOff>
    </xdr:from>
    <xdr:to>
      <xdr:col>2</xdr:col>
      <xdr:colOff>902804</xdr:colOff>
      <xdr:row>19</xdr:row>
      <xdr:rowOff>29213</xdr:rowOff>
    </xdr:to>
    <xdr:sp macro="" textlink="">
      <xdr:nvSpPr>
        <xdr:cNvPr id="117" name="テキスト ボックス 26">
          <a:extLst>
            <a:ext uri="{FF2B5EF4-FFF2-40B4-BE49-F238E27FC236}">
              <a16:creationId xmlns:a16="http://schemas.microsoft.com/office/drawing/2014/main" id="{00000000-0008-0000-0100-000075000000}"/>
            </a:ext>
          </a:extLst>
        </xdr:cNvPr>
        <xdr:cNvSpPr txBox="1"/>
      </xdr:nvSpPr>
      <xdr:spPr>
        <a:xfrm>
          <a:off x="136821" y="8673548"/>
          <a:ext cx="2596440" cy="325730"/>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400" b="1"/>
            <a:t>＜第</a:t>
          </a:r>
          <a:r>
            <a:rPr lang="en-US" altLang="ja-JP" sz="1400" b="1"/>
            <a:t>Ⅲ</a:t>
          </a:r>
          <a:r>
            <a:rPr kumimoji="1" lang="ja-JP" altLang="en-US" sz="1400" b="1"/>
            <a:t>相、第</a:t>
          </a:r>
          <a:r>
            <a:rPr lang="en-US" altLang="ja-JP" sz="1400" b="1"/>
            <a:t>Ⅳ</a:t>
          </a:r>
          <a:r>
            <a:rPr kumimoji="1" lang="ja-JP" altLang="en-US" sz="1400" b="1"/>
            <a:t>相、拡大治験＞</a:t>
          </a:r>
        </a:p>
      </xdr:txBody>
    </xdr:sp>
    <xdr:clientData/>
  </xdr:twoCellAnchor>
  <xdr:twoCellAnchor>
    <xdr:from>
      <xdr:col>1</xdr:col>
      <xdr:colOff>972012</xdr:colOff>
      <xdr:row>19</xdr:row>
      <xdr:rowOff>466309</xdr:rowOff>
    </xdr:from>
    <xdr:to>
      <xdr:col>4</xdr:col>
      <xdr:colOff>230294</xdr:colOff>
      <xdr:row>19</xdr:row>
      <xdr:rowOff>782334</xdr:rowOff>
    </xdr:to>
    <xdr:sp macro="" textlink="">
      <xdr:nvSpPr>
        <xdr:cNvPr id="118" name="右矢印 117">
          <a:extLst>
            <a:ext uri="{FF2B5EF4-FFF2-40B4-BE49-F238E27FC236}">
              <a16:creationId xmlns:a16="http://schemas.microsoft.com/office/drawing/2014/main" id="{00000000-0008-0000-0100-000076000000}"/>
            </a:ext>
          </a:extLst>
        </xdr:cNvPr>
        <xdr:cNvSpPr/>
      </xdr:nvSpPr>
      <xdr:spPr>
        <a:xfrm>
          <a:off x="1207336" y="9397397"/>
          <a:ext cx="7517017" cy="316025"/>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779260</xdr:colOff>
      <xdr:row>19</xdr:row>
      <xdr:rowOff>174081</xdr:rowOff>
    </xdr:from>
    <xdr:to>
      <xdr:col>1</xdr:col>
      <xdr:colOff>1117814</xdr:colOff>
      <xdr:row>20</xdr:row>
      <xdr:rowOff>68830</xdr:rowOff>
    </xdr:to>
    <xdr:sp macro="" textlink="">
      <xdr:nvSpPr>
        <xdr:cNvPr id="119" name="テキスト ボックス 31">
          <a:extLst>
            <a:ext uri="{FF2B5EF4-FFF2-40B4-BE49-F238E27FC236}">
              <a16:creationId xmlns:a16="http://schemas.microsoft.com/office/drawing/2014/main" id="{00000000-0008-0000-0100-000077000000}"/>
            </a:ext>
          </a:extLst>
        </xdr:cNvPr>
        <xdr:cNvSpPr txBox="1"/>
      </xdr:nvSpPr>
      <xdr:spPr>
        <a:xfrm>
          <a:off x="1014584" y="9105169"/>
          <a:ext cx="338554" cy="757602"/>
        </a:xfrm>
        <a:prstGeom prst="rect">
          <a:avLst/>
        </a:prstGeom>
        <a:solidFill>
          <a:schemeClr val="bg1"/>
        </a:solidFill>
        <a:ln>
          <a:solidFill>
            <a:schemeClr val="accent1"/>
          </a:solidFill>
        </a:ln>
      </xdr:spPr>
      <xdr:txBody>
        <a:bodyPr vert="eaVert"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00" b="1"/>
            <a:t>投与開始</a:t>
          </a:r>
        </a:p>
      </xdr:txBody>
    </xdr:sp>
    <xdr:clientData/>
  </xdr:twoCellAnchor>
  <xdr:twoCellAnchor>
    <xdr:from>
      <xdr:col>4</xdr:col>
      <xdr:colOff>245574</xdr:colOff>
      <xdr:row>19</xdr:row>
      <xdr:rowOff>278277</xdr:rowOff>
    </xdr:from>
    <xdr:to>
      <xdr:col>4</xdr:col>
      <xdr:colOff>584128</xdr:colOff>
      <xdr:row>21</xdr:row>
      <xdr:rowOff>12751</xdr:rowOff>
    </xdr:to>
    <xdr:sp macro="" textlink="">
      <xdr:nvSpPr>
        <xdr:cNvPr id="120" name="テキスト ボックス 32">
          <a:extLst>
            <a:ext uri="{FF2B5EF4-FFF2-40B4-BE49-F238E27FC236}">
              <a16:creationId xmlns:a16="http://schemas.microsoft.com/office/drawing/2014/main" id="{00000000-0008-0000-0100-000078000000}"/>
            </a:ext>
          </a:extLst>
        </xdr:cNvPr>
        <xdr:cNvSpPr txBox="1"/>
      </xdr:nvSpPr>
      <xdr:spPr>
        <a:xfrm>
          <a:off x="8739633" y="9209365"/>
          <a:ext cx="338554" cy="765415"/>
        </a:xfrm>
        <a:prstGeom prst="rect">
          <a:avLst/>
        </a:prstGeom>
        <a:solidFill>
          <a:schemeClr val="bg1"/>
        </a:solidFill>
        <a:ln>
          <a:solidFill>
            <a:schemeClr val="accent1"/>
          </a:solidFill>
        </a:ln>
      </xdr:spPr>
      <xdr:txBody>
        <a:bodyPr vert="eaVert"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000" b="1"/>
            <a:t>投与終了</a:t>
          </a:r>
        </a:p>
      </xdr:txBody>
    </xdr:sp>
    <xdr:clientData/>
  </xdr:twoCellAnchor>
  <xdr:twoCellAnchor>
    <xdr:from>
      <xdr:col>2</xdr:col>
      <xdr:colOff>2829577</xdr:colOff>
      <xdr:row>22</xdr:row>
      <xdr:rowOff>378677</xdr:rowOff>
    </xdr:from>
    <xdr:to>
      <xdr:col>3</xdr:col>
      <xdr:colOff>38368</xdr:colOff>
      <xdr:row>23</xdr:row>
      <xdr:rowOff>100630</xdr:rowOff>
    </xdr:to>
    <xdr:sp macro="" textlink="">
      <xdr:nvSpPr>
        <xdr:cNvPr id="121" name="右中かっこ 120">
          <a:extLst>
            <a:ext uri="{FF2B5EF4-FFF2-40B4-BE49-F238E27FC236}">
              <a16:creationId xmlns:a16="http://schemas.microsoft.com/office/drawing/2014/main" id="{00000000-0008-0000-0100-000079000000}"/>
            </a:ext>
          </a:extLst>
        </xdr:cNvPr>
        <xdr:cNvSpPr/>
      </xdr:nvSpPr>
      <xdr:spPr>
        <a:xfrm rot="5400000">
          <a:off x="6122584" y="9244053"/>
          <a:ext cx="259835" cy="3192732"/>
        </a:xfrm>
        <a:prstGeom prst="rightBrace">
          <a:avLst/>
        </a:prstGeom>
        <a:ln w="28575">
          <a:solidFill>
            <a:srgbClr val="7030A0"/>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endParaRPr kumimoji="1" lang="ja-JP" altLang="en-US"/>
        </a:p>
      </xdr:txBody>
    </xdr:sp>
    <xdr:clientData/>
  </xdr:twoCellAnchor>
  <xdr:twoCellAnchor>
    <xdr:from>
      <xdr:col>2</xdr:col>
      <xdr:colOff>3102752</xdr:colOff>
      <xdr:row>25</xdr:row>
      <xdr:rowOff>47233</xdr:rowOff>
    </xdr:from>
    <xdr:to>
      <xdr:col>2</xdr:col>
      <xdr:colOff>5804628</xdr:colOff>
      <xdr:row>25</xdr:row>
      <xdr:rowOff>506333</xdr:rowOff>
    </xdr:to>
    <xdr:sp macro="" textlink="">
      <xdr:nvSpPr>
        <xdr:cNvPr id="122" name="テキスト ボックス 34">
          <a:extLst>
            <a:ext uri="{FF2B5EF4-FFF2-40B4-BE49-F238E27FC236}">
              <a16:creationId xmlns:a16="http://schemas.microsoft.com/office/drawing/2014/main" id="{00000000-0008-0000-0100-00007A000000}"/>
            </a:ext>
          </a:extLst>
        </xdr:cNvPr>
        <xdr:cNvSpPr txBox="1"/>
      </xdr:nvSpPr>
      <xdr:spPr>
        <a:xfrm>
          <a:off x="4929311" y="11454821"/>
          <a:ext cx="2701876" cy="459100"/>
        </a:xfrm>
        <a:prstGeom prst="rect">
          <a:avLst/>
        </a:prstGeom>
        <a:noFill/>
        <a:ln>
          <a:solidFill>
            <a:schemeClr val="tx1"/>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100" b="1"/>
            <a:t>投与予定期間終了後は、</a:t>
          </a:r>
          <a:endParaRPr kumimoji="1" lang="en-US" altLang="ja-JP" sz="1100" b="1"/>
        </a:p>
        <a:p>
          <a:pPr algn="ctr"/>
          <a:r>
            <a:rPr kumimoji="1" lang="ja-JP" altLang="en-US" sz="1100" b="1"/>
            <a:t>投与終了時点に応じて</a:t>
          </a:r>
          <a:r>
            <a:rPr kumimoji="1" lang="en-US" altLang="ja-JP" sz="1100" b="1">
              <a:solidFill>
                <a:srgbClr val="FF0000"/>
              </a:solidFill>
            </a:rPr>
            <a:t>20</a:t>
          </a:r>
          <a:r>
            <a:rPr kumimoji="1" lang="ja-JP" altLang="en-US" sz="1100" b="1">
              <a:solidFill>
                <a:srgbClr val="FF0000"/>
              </a:solidFill>
            </a:rPr>
            <a:t>～</a:t>
          </a:r>
          <a:r>
            <a:rPr kumimoji="1" lang="en-US" altLang="ja-JP" sz="1100" b="1">
              <a:solidFill>
                <a:srgbClr val="FF0000"/>
              </a:solidFill>
            </a:rPr>
            <a:t>100%</a:t>
          </a:r>
          <a:endParaRPr kumimoji="1" lang="ja-JP" altLang="en-US" sz="1100" b="1"/>
        </a:p>
      </xdr:txBody>
    </xdr:sp>
    <xdr:clientData/>
  </xdr:twoCellAnchor>
  <xdr:twoCellAnchor>
    <xdr:from>
      <xdr:col>0</xdr:col>
      <xdr:colOff>220216</xdr:colOff>
      <xdr:row>23</xdr:row>
      <xdr:rowOff>81059</xdr:rowOff>
    </xdr:from>
    <xdr:to>
      <xdr:col>2</xdr:col>
      <xdr:colOff>1057953</xdr:colOff>
      <xdr:row>24</xdr:row>
      <xdr:rowOff>188688</xdr:rowOff>
    </xdr:to>
    <xdr:sp macro="" textlink="">
      <xdr:nvSpPr>
        <xdr:cNvPr id="123" name="テキスト ボックス 35">
          <a:extLst>
            <a:ext uri="{FF2B5EF4-FFF2-40B4-BE49-F238E27FC236}">
              <a16:creationId xmlns:a16="http://schemas.microsoft.com/office/drawing/2014/main" id="{00000000-0008-0000-0100-00007B000000}"/>
            </a:ext>
          </a:extLst>
        </xdr:cNvPr>
        <xdr:cNvSpPr txBox="1"/>
      </xdr:nvSpPr>
      <xdr:spPr>
        <a:xfrm>
          <a:off x="220216" y="10950765"/>
          <a:ext cx="2664296" cy="275717"/>
        </a:xfrm>
        <a:prstGeom prst="rect">
          <a:avLst/>
        </a:prstGeom>
        <a:noFill/>
        <a:ln>
          <a:solidFill>
            <a:schemeClr val="tx1"/>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100" b="1"/>
            <a:t>投与開始した症例に対して</a:t>
          </a:r>
          <a:r>
            <a:rPr lang="en-US" altLang="ja-JP" sz="1100" b="1">
              <a:solidFill>
                <a:srgbClr val="FF0000"/>
              </a:solidFill>
            </a:rPr>
            <a:t>75%</a:t>
          </a:r>
          <a:endParaRPr lang="ja-JP" altLang="en-US" sz="1100" b="1"/>
        </a:p>
      </xdr:txBody>
    </xdr:sp>
    <xdr:clientData/>
  </xdr:twoCellAnchor>
  <xdr:twoCellAnchor>
    <xdr:from>
      <xdr:col>0</xdr:col>
      <xdr:colOff>0</xdr:colOff>
      <xdr:row>21</xdr:row>
      <xdr:rowOff>316424</xdr:rowOff>
    </xdr:from>
    <xdr:to>
      <xdr:col>4</xdr:col>
      <xdr:colOff>74893</xdr:colOff>
      <xdr:row>26</xdr:row>
      <xdr:rowOff>144215</xdr:rowOff>
    </xdr:to>
    <xdr:sp macro="" textlink="">
      <xdr:nvSpPr>
        <xdr:cNvPr id="124" name="角丸四角形 123">
          <a:extLst>
            <a:ext uri="{FF2B5EF4-FFF2-40B4-BE49-F238E27FC236}">
              <a16:creationId xmlns:a16="http://schemas.microsoft.com/office/drawing/2014/main" id="{00000000-0008-0000-0100-00007C000000}"/>
            </a:ext>
          </a:extLst>
        </xdr:cNvPr>
        <xdr:cNvSpPr/>
      </xdr:nvSpPr>
      <xdr:spPr>
        <a:xfrm>
          <a:off x="0" y="10278453"/>
          <a:ext cx="8568952" cy="1811233"/>
        </a:xfrm>
        <a:prstGeom prst="roundRect">
          <a:avLst/>
        </a:prstGeom>
        <a:noFill/>
        <a:ln w="38100">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382695</xdr:colOff>
      <xdr:row>22</xdr:row>
      <xdr:rowOff>245694</xdr:rowOff>
    </xdr:from>
    <xdr:to>
      <xdr:col>2</xdr:col>
      <xdr:colOff>583081</xdr:colOff>
      <xdr:row>23</xdr:row>
      <xdr:rowOff>82699</xdr:rowOff>
    </xdr:to>
    <xdr:sp macro="" textlink="">
      <xdr:nvSpPr>
        <xdr:cNvPr id="125" name="下矢印 124">
          <a:extLst>
            <a:ext uri="{FF2B5EF4-FFF2-40B4-BE49-F238E27FC236}">
              <a16:creationId xmlns:a16="http://schemas.microsoft.com/office/drawing/2014/main" id="{00000000-0008-0000-0100-00007D000000}"/>
            </a:ext>
          </a:extLst>
        </xdr:cNvPr>
        <xdr:cNvSpPr/>
      </xdr:nvSpPr>
      <xdr:spPr>
        <a:xfrm>
          <a:off x="2209254" y="10577518"/>
          <a:ext cx="200386" cy="374887"/>
        </a:xfrm>
        <a:prstGeom prst="downArrow">
          <a:avLst/>
        </a:prstGeom>
        <a:solidFill>
          <a:srgbClr val="00B0F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4333407</xdr:colOff>
      <xdr:row>23</xdr:row>
      <xdr:rowOff>105964</xdr:rowOff>
    </xdr:from>
    <xdr:to>
      <xdr:col>2</xdr:col>
      <xdr:colOff>4533793</xdr:colOff>
      <xdr:row>25</xdr:row>
      <xdr:rowOff>62601</xdr:rowOff>
    </xdr:to>
    <xdr:sp macro="" textlink="">
      <xdr:nvSpPr>
        <xdr:cNvPr id="126" name="下矢印 125">
          <a:extLst>
            <a:ext uri="{FF2B5EF4-FFF2-40B4-BE49-F238E27FC236}">
              <a16:creationId xmlns:a16="http://schemas.microsoft.com/office/drawing/2014/main" id="{00000000-0008-0000-0100-00007E000000}"/>
            </a:ext>
          </a:extLst>
        </xdr:cNvPr>
        <xdr:cNvSpPr/>
      </xdr:nvSpPr>
      <xdr:spPr>
        <a:xfrm>
          <a:off x="6159966" y="10975670"/>
          <a:ext cx="200386" cy="494519"/>
        </a:xfrm>
        <a:prstGeom prst="downArrow">
          <a:avLst/>
        </a:prstGeom>
        <a:solidFill>
          <a:srgbClr val="7030A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2629192</xdr:colOff>
      <xdr:row>22</xdr:row>
      <xdr:rowOff>245695</xdr:rowOff>
    </xdr:from>
    <xdr:to>
      <xdr:col>2</xdr:col>
      <xdr:colOff>2801958</xdr:colOff>
      <xdr:row>25</xdr:row>
      <xdr:rowOff>249932</xdr:rowOff>
    </xdr:to>
    <xdr:sp macro="" textlink="">
      <xdr:nvSpPr>
        <xdr:cNvPr id="127" name="下矢印 126">
          <a:extLst>
            <a:ext uri="{FF2B5EF4-FFF2-40B4-BE49-F238E27FC236}">
              <a16:creationId xmlns:a16="http://schemas.microsoft.com/office/drawing/2014/main" id="{00000000-0008-0000-0100-00007F000000}"/>
            </a:ext>
          </a:extLst>
        </xdr:cNvPr>
        <xdr:cNvSpPr/>
      </xdr:nvSpPr>
      <xdr:spPr>
        <a:xfrm>
          <a:off x="4455751" y="10577519"/>
          <a:ext cx="172766" cy="1080001"/>
        </a:xfrm>
        <a:prstGeom prst="downArrow">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557415</xdr:colOff>
      <xdr:row>24</xdr:row>
      <xdr:rowOff>246164</xdr:rowOff>
    </xdr:from>
    <xdr:to>
      <xdr:col>2</xdr:col>
      <xdr:colOff>2498113</xdr:colOff>
      <xdr:row>25</xdr:row>
      <xdr:rowOff>152087</xdr:rowOff>
    </xdr:to>
    <xdr:sp macro="" textlink="">
      <xdr:nvSpPr>
        <xdr:cNvPr id="128" name="テキスト ボックス 41">
          <a:extLst>
            <a:ext uri="{FF2B5EF4-FFF2-40B4-BE49-F238E27FC236}">
              <a16:creationId xmlns:a16="http://schemas.microsoft.com/office/drawing/2014/main" id="{00000000-0008-0000-0100-000080000000}"/>
            </a:ext>
          </a:extLst>
        </xdr:cNvPr>
        <xdr:cNvSpPr txBox="1"/>
      </xdr:nvSpPr>
      <xdr:spPr>
        <a:xfrm>
          <a:off x="792739" y="11283958"/>
          <a:ext cx="3531933" cy="275717"/>
        </a:xfrm>
        <a:prstGeom prst="rect">
          <a:avLst/>
        </a:prstGeom>
        <a:solidFill>
          <a:schemeClr val="bg1"/>
        </a:solidFill>
        <a:ln>
          <a:solidFill>
            <a:schemeClr val="tx1"/>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100" b="1"/>
            <a:t>第</a:t>
          </a:r>
          <a:r>
            <a:rPr lang="en-US" altLang="ja-JP" sz="1100" b="1"/>
            <a:t>2</a:t>
          </a:r>
          <a:r>
            <a:rPr lang="ja-JP" altLang="en-US" sz="1100" b="1"/>
            <a:t>期で投与</a:t>
          </a:r>
          <a:r>
            <a:rPr kumimoji="1" lang="ja-JP" altLang="en-US" sz="1100" b="1"/>
            <a:t>終了となった症例に対して</a:t>
          </a:r>
          <a:r>
            <a:rPr kumimoji="1" lang="en-US" altLang="ja-JP" sz="1100" b="1">
              <a:solidFill>
                <a:srgbClr val="FF0000"/>
              </a:solidFill>
            </a:rPr>
            <a:t>20%</a:t>
          </a:r>
          <a:endParaRPr kumimoji="1" lang="ja-JP" altLang="en-US" sz="1100" b="1"/>
        </a:p>
      </xdr:txBody>
    </xdr:sp>
    <xdr:clientData/>
  </xdr:twoCellAnchor>
  <xdr:twoCellAnchor>
    <xdr:from>
      <xdr:col>2</xdr:col>
      <xdr:colOff>1505639</xdr:colOff>
      <xdr:row>22</xdr:row>
      <xdr:rowOff>249606</xdr:rowOff>
    </xdr:from>
    <xdr:to>
      <xdr:col>2</xdr:col>
      <xdr:colOff>1706025</xdr:colOff>
      <xdr:row>24</xdr:row>
      <xdr:rowOff>246164</xdr:rowOff>
    </xdr:to>
    <xdr:sp macro="" textlink="">
      <xdr:nvSpPr>
        <xdr:cNvPr id="129" name="下矢印 128">
          <a:extLst>
            <a:ext uri="{FF2B5EF4-FFF2-40B4-BE49-F238E27FC236}">
              <a16:creationId xmlns:a16="http://schemas.microsoft.com/office/drawing/2014/main" id="{00000000-0008-0000-0100-000081000000}"/>
            </a:ext>
          </a:extLst>
        </xdr:cNvPr>
        <xdr:cNvSpPr/>
      </xdr:nvSpPr>
      <xdr:spPr>
        <a:xfrm>
          <a:off x="3332198" y="10581430"/>
          <a:ext cx="200386" cy="702528"/>
        </a:xfrm>
        <a:prstGeom prst="downArrow">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193857</xdr:colOff>
      <xdr:row>25</xdr:row>
      <xdr:rowOff>249932</xdr:rowOff>
    </xdr:from>
    <xdr:to>
      <xdr:col>2</xdr:col>
      <xdr:colOff>3007581</xdr:colOff>
      <xdr:row>25</xdr:row>
      <xdr:rowOff>525649</xdr:rowOff>
    </xdr:to>
    <xdr:sp macro="" textlink="">
      <xdr:nvSpPr>
        <xdr:cNvPr id="130" name="テキスト ボックス 43">
          <a:extLst>
            <a:ext uri="{FF2B5EF4-FFF2-40B4-BE49-F238E27FC236}">
              <a16:creationId xmlns:a16="http://schemas.microsoft.com/office/drawing/2014/main" id="{00000000-0008-0000-0100-000082000000}"/>
            </a:ext>
          </a:extLst>
        </xdr:cNvPr>
        <xdr:cNvSpPr txBox="1"/>
      </xdr:nvSpPr>
      <xdr:spPr>
        <a:xfrm>
          <a:off x="2020416" y="11657520"/>
          <a:ext cx="2813724" cy="275717"/>
        </a:xfrm>
        <a:prstGeom prst="rect">
          <a:avLst/>
        </a:prstGeom>
        <a:noFill/>
        <a:ln>
          <a:solidFill>
            <a:schemeClr val="tx1"/>
          </a:solidFill>
        </a:ln>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lang="ja-JP" altLang="en-US" sz="1100" b="1"/>
            <a:t>第</a:t>
          </a:r>
          <a:r>
            <a:rPr lang="en-US" altLang="ja-JP" sz="1100" b="1"/>
            <a:t>3</a:t>
          </a:r>
          <a:r>
            <a:rPr lang="ja-JP" altLang="en-US" sz="1100" b="1"/>
            <a:t>期に到達した症例に対して</a:t>
          </a:r>
          <a:r>
            <a:rPr lang="en-US" altLang="ja-JP" sz="1100" b="1">
              <a:solidFill>
                <a:srgbClr val="FF0000"/>
              </a:solidFill>
            </a:rPr>
            <a:t>25%</a:t>
          </a:r>
          <a:endParaRPr kumimoji="1" lang="ja-JP" altLang="en-US" sz="1100" b="1"/>
        </a:p>
      </xdr:txBody>
    </xdr:sp>
    <xdr:clientData/>
  </xdr:twoCellAnchor>
  <xdr:twoCellAnchor>
    <xdr:from>
      <xdr:col>1</xdr:col>
      <xdr:colOff>1116724</xdr:colOff>
      <xdr:row>10</xdr:row>
      <xdr:rowOff>668015</xdr:rowOff>
    </xdr:from>
    <xdr:to>
      <xdr:col>4</xdr:col>
      <xdr:colOff>230294</xdr:colOff>
      <xdr:row>12</xdr:row>
      <xdr:rowOff>65158</xdr:rowOff>
    </xdr:to>
    <xdr:sp macro="" textlink="">
      <xdr:nvSpPr>
        <xdr:cNvPr id="73" name="右矢印 72">
          <a:extLst>
            <a:ext uri="{FF2B5EF4-FFF2-40B4-BE49-F238E27FC236}">
              <a16:creationId xmlns:a16="http://schemas.microsoft.com/office/drawing/2014/main" id="{00000000-0008-0000-0100-000049000000}"/>
            </a:ext>
          </a:extLst>
        </xdr:cNvPr>
        <xdr:cNvSpPr/>
      </xdr:nvSpPr>
      <xdr:spPr>
        <a:xfrm>
          <a:off x="1353207" y="5345118"/>
          <a:ext cx="7370759" cy="323368"/>
        </a:xfrm>
        <a:prstGeom prst="rightArrow">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2</xdr:col>
      <xdr:colOff>1495140</xdr:colOff>
      <xdr:row>10</xdr:row>
      <xdr:rowOff>108912</xdr:rowOff>
    </xdr:from>
    <xdr:to>
      <xdr:col>2</xdr:col>
      <xdr:colOff>1695526</xdr:colOff>
      <xdr:row>10</xdr:row>
      <xdr:rowOff>627815</xdr:rowOff>
    </xdr:to>
    <xdr:sp macro="" textlink="">
      <xdr:nvSpPr>
        <xdr:cNvPr id="58" name="下矢印 57">
          <a:extLst>
            <a:ext uri="{FF2B5EF4-FFF2-40B4-BE49-F238E27FC236}">
              <a16:creationId xmlns:a16="http://schemas.microsoft.com/office/drawing/2014/main" id="{00000000-0008-0000-0100-00003A000000}"/>
            </a:ext>
          </a:extLst>
        </xdr:cNvPr>
        <xdr:cNvSpPr/>
      </xdr:nvSpPr>
      <xdr:spPr>
        <a:xfrm>
          <a:off x="3321699" y="4961059"/>
          <a:ext cx="200386" cy="518903"/>
        </a:xfrm>
        <a:prstGeom prst="downArrow">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206511</xdr:colOff>
      <xdr:row>0</xdr:row>
      <xdr:rowOff>221716</xdr:rowOff>
    </xdr:from>
    <xdr:to>
      <xdr:col>12</xdr:col>
      <xdr:colOff>2449285</xdr:colOff>
      <xdr:row>2</xdr:row>
      <xdr:rowOff>210511</xdr:rowOff>
    </xdr:to>
    <xdr:sp macro="[0]!Macro2" textlink="">
      <xdr:nvSpPr>
        <xdr:cNvPr id="4" name="円/楕円 3">
          <a:extLst>
            <a:ext uri="{FF2B5EF4-FFF2-40B4-BE49-F238E27FC236}">
              <a16:creationId xmlns:a16="http://schemas.microsoft.com/office/drawing/2014/main" id="{00000000-0008-0000-0A00-000004000000}"/>
            </a:ext>
          </a:extLst>
        </xdr:cNvPr>
        <xdr:cNvSpPr/>
      </xdr:nvSpPr>
      <xdr:spPr>
        <a:xfrm>
          <a:off x="9799547" y="221716"/>
          <a:ext cx="2242774" cy="533081"/>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400"/>
            <a:t>CLEAR</a:t>
          </a:r>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203753</xdr:colOff>
      <xdr:row>0</xdr:row>
      <xdr:rowOff>234294</xdr:rowOff>
    </xdr:from>
    <xdr:to>
      <xdr:col>9</xdr:col>
      <xdr:colOff>1747631</xdr:colOff>
      <xdr:row>2</xdr:row>
      <xdr:rowOff>237096</xdr:rowOff>
    </xdr:to>
    <xdr:sp macro="[0]!Macro3" textlink="">
      <xdr:nvSpPr>
        <xdr:cNvPr id="3" name="円/楕円 2">
          <a:extLst>
            <a:ext uri="{FF2B5EF4-FFF2-40B4-BE49-F238E27FC236}">
              <a16:creationId xmlns:a16="http://schemas.microsoft.com/office/drawing/2014/main" id="{00000000-0008-0000-0B00-000003000000}"/>
            </a:ext>
          </a:extLst>
        </xdr:cNvPr>
        <xdr:cNvSpPr/>
      </xdr:nvSpPr>
      <xdr:spPr>
        <a:xfrm>
          <a:off x="8179905" y="234294"/>
          <a:ext cx="1543878" cy="532889"/>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400"/>
            <a:t>CLEAR</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16933</xdr:colOff>
      <xdr:row>25</xdr:row>
      <xdr:rowOff>0</xdr:rowOff>
    </xdr:from>
    <xdr:to>
      <xdr:col>10</xdr:col>
      <xdr:colOff>1016000</xdr:colOff>
      <xdr:row>25</xdr:row>
      <xdr:rowOff>16933</xdr:rowOff>
    </xdr:to>
    <xdr:cxnSp macro="">
      <xdr:nvCxnSpPr>
        <xdr:cNvPr id="2" name="直線コネクタ 1">
          <a:extLst>
            <a:ext uri="{FF2B5EF4-FFF2-40B4-BE49-F238E27FC236}">
              <a16:creationId xmlns:a16="http://schemas.microsoft.com/office/drawing/2014/main" id="{00000000-0008-0000-0E00-000002000000}"/>
            </a:ext>
          </a:extLst>
        </xdr:cNvPr>
        <xdr:cNvCxnSpPr/>
      </xdr:nvCxnSpPr>
      <xdr:spPr>
        <a:xfrm>
          <a:off x="16933" y="10848975"/>
          <a:ext cx="10419292" cy="16933"/>
        </a:xfrm>
        <a:prstGeom prst="line">
          <a:avLst/>
        </a:prstGeom>
        <a:ln w="12700">
          <a:prstDash val="dash"/>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16933</xdr:colOff>
      <xdr:row>25</xdr:row>
      <xdr:rowOff>0</xdr:rowOff>
    </xdr:from>
    <xdr:to>
      <xdr:col>10</xdr:col>
      <xdr:colOff>1016000</xdr:colOff>
      <xdr:row>25</xdr:row>
      <xdr:rowOff>16933</xdr:rowOff>
    </xdr:to>
    <xdr:cxnSp macro="">
      <xdr:nvCxnSpPr>
        <xdr:cNvPr id="2" name="直線コネクタ 1">
          <a:extLst>
            <a:ext uri="{FF2B5EF4-FFF2-40B4-BE49-F238E27FC236}">
              <a16:creationId xmlns:a16="http://schemas.microsoft.com/office/drawing/2014/main" id="{00000000-0008-0000-0F00-000002000000}"/>
            </a:ext>
          </a:extLst>
        </xdr:cNvPr>
        <xdr:cNvCxnSpPr/>
      </xdr:nvCxnSpPr>
      <xdr:spPr>
        <a:xfrm>
          <a:off x="16933" y="10601325"/>
          <a:ext cx="10724092" cy="16933"/>
        </a:xfrm>
        <a:prstGeom prst="line">
          <a:avLst/>
        </a:prstGeom>
        <a:ln w="12700">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16933</xdr:colOff>
      <xdr:row>25</xdr:row>
      <xdr:rowOff>0</xdr:rowOff>
    </xdr:from>
    <xdr:to>
      <xdr:col>10</xdr:col>
      <xdr:colOff>1016000</xdr:colOff>
      <xdr:row>25</xdr:row>
      <xdr:rowOff>16933</xdr:rowOff>
    </xdr:to>
    <xdr:cxnSp macro="">
      <xdr:nvCxnSpPr>
        <xdr:cNvPr id="3" name="直線コネクタ 2">
          <a:extLst>
            <a:ext uri="{FF2B5EF4-FFF2-40B4-BE49-F238E27FC236}">
              <a16:creationId xmlns:a16="http://schemas.microsoft.com/office/drawing/2014/main" id="{00000000-0008-0000-0F00-000003000000}"/>
            </a:ext>
          </a:extLst>
        </xdr:cNvPr>
        <xdr:cNvCxnSpPr/>
      </xdr:nvCxnSpPr>
      <xdr:spPr>
        <a:xfrm>
          <a:off x="16933" y="10601325"/>
          <a:ext cx="10724092" cy="16933"/>
        </a:xfrm>
        <a:prstGeom prst="line">
          <a:avLst/>
        </a:prstGeom>
        <a:ln w="12700">
          <a:prstDash val="dash"/>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ncc.go.jp/&#27835;&#39443;&#20107;&#21209;&#23616;&#23455;&#21209;/&#26032;&#35215;&#12539;&#20877;&#38283;/26&#24180;&#24230;&#26032;&#35215;&#12539;&#20877;&#38283;&#35506;&#38988;/H27.3.11/&#26481;27.K3.2_IRB_newTiken2_&#27494;&#30000;&#34220;&#21697;_MLN8237.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try"/>
      <sheetName val="IRB出欠"/>
      <sheetName val="審査用紙"/>
      <sheetName val="受託審査依頼"/>
      <sheetName val="ﾁｪｯｸﾎﾟｲﾝﾄ(様式2)"/>
      <sheetName val="ﾁｪｯｸﾎﾟｲﾝﾄ(様式3)"/>
      <sheetName val="新規（東）H○○.○月IRB"/>
      <sheetName val="IRBで発表される先生へ"/>
      <sheetName val="審査依頼書"/>
      <sheetName val="結果通知_1"/>
      <sheetName val="結果通知_2"/>
      <sheetName val="結果通知_別紙"/>
      <sheetName val="委員区分表"/>
      <sheetName val="積算_治験"/>
      <sheetName val="債権"/>
      <sheetName val="送付前チェックリスト"/>
      <sheetName val="別紙１"/>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C1">
            <v>0</v>
          </cell>
        </row>
        <row r="2">
          <cell r="C2" t="str">
            <v>大江</v>
          </cell>
        </row>
        <row r="3">
          <cell r="C3" t="str">
            <v>土井</v>
          </cell>
        </row>
        <row r="4">
          <cell r="C4" t="str">
            <v>大津</v>
          </cell>
        </row>
        <row r="5">
          <cell r="C5" t="str">
            <v>奥坂</v>
          </cell>
        </row>
        <row r="6">
          <cell r="C6" t="str">
            <v>遠藤</v>
          </cell>
        </row>
        <row r="7">
          <cell r="C7" t="str">
            <v>大森</v>
          </cell>
        </row>
        <row r="8">
          <cell r="C8" t="str">
            <v>神里</v>
          </cell>
        </row>
        <row r="9">
          <cell r="C9" t="str">
            <v>佐瀬</v>
          </cell>
        </row>
        <row r="10">
          <cell r="C10" t="str">
            <v>水野</v>
          </cell>
        </row>
        <row r="11">
          <cell r="C11" t="str">
            <v>望月</v>
          </cell>
        </row>
        <row r="12">
          <cell r="C12" t="str">
            <v>池田</v>
          </cell>
        </row>
        <row r="13">
          <cell r="C13" t="str">
            <v>金光</v>
          </cell>
        </row>
        <row r="14">
          <cell r="C14" t="str">
            <v>栗原</v>
          </cell>
        </row>
        <row r="15">
          <cell r="C15" t="str">
            <v>齊藤</v>
          </cell>
        </row>
        <row r="16">
          <cell r="C16" t="str">
            <v>田村</v>
          </cell>
        </row>
        <row r="17">
          <cell r="C17" t="str">
            <v>田綿</v>
          </cell>
        </row>
        <row r="18">
          <cell r="C18" t="str">
            <v>塚崎</v>
          </cell>
        </row>
        <row r="19">
          <cell r="C19" t="str">
            <v>飛内</v>
          </cell>
        </row>
        <row r="20">
          <cell r="C20" t="str">
            <v>那須</v>
          </cell>
        </row>
        <row r="21">
          <cell r="C21" t="str">
            <v>林憲</v>
          </cell>
        </row>
        <row r="22">
          <cell r="C22" t="str">
            <v>林隆</v>
          </cell>
        </row>
        <row r="23">
          <cell r="C23" t="str">
            <v>藤原</v>
          </cell>
        </row>
        <row r="24">
          <cell r="C24" t="str">
            <v>外村</v>
          </cell>
        </row>
        <row r="25">
          <cell r="C25" t="str">
            <v>松村</v>
          </cell>
        </row>
        <row r="26">
          <cell r="C26" t="str">
            <v>山田</v>
          </cell>
        </row>
        <row r="27">
          <cell r="C27" t="str">
            <v>山中</v>
          </cell>
        </row>
        <row r="28">
          <cell r="C28" t="str">
            <v>仁保</v>
          </cell>
        </row>
        <row r="29">
          <cell r="C29" t="str">
            <v>大門</v>
          </cell>
        </row>
        <row r="30">
          <cell r="C30" t="str">
            <v>加藤</v>
          </cell>
        </row>
      </sheetData>
      <sheetData sheetId="13"/>
      <sheetData sheetId="14"/>
      <sheetData sheetId="15"/>
      <sheetData sheetId="1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1.bin"/><Relationship Id="rId4" Type="http://schemas.openxmlformats.org/officeDocument/2006/relationships/comments" Target="../comments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12.bin"/><Relationship Id="rId4" Type="http://schemas.openxmlformats.org/officeDocument/2006/relationships/comments" Target="../comments2.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D36"/>
  <sheetViews>
    <sheetView view="pageBreakPreview" zoomScale="75" zoomScaleNormal="75" zoomScaleSheetLayoutView="75" workbookViewId="0">
      <selection sqref="A1:C1"/>
    </sheetView>
  </sheetViews>
  <sheetFormatPr defaultColWidth="9" defaultRowHeight="13.2" x14ac:dyDescent="0.2"/>
  <cols>
    <col min="1" max="1" width="3.109375" style="262" customWidth="1"/>
    <col min="2" max="2" width="20.88671875" style="262" customWidth="1"/>
    <col min="3" max="3" width="79.109375" style="262" customWidth="1"/>
    <col min="4" max="4" width="93.6640625" style="262" customWidth="1"/>
    <col min="5" max="16384" width="9" style="262"/>
  </cols>
  <sheetData>
    <row r="1" spans="1:4" ht="57" customHeight="1" x14ac:dyDescent="0.2">
      <c r="A1" s="593" t="s">
        <v>496</v>
      </c>
      <c r="B1" s="594"/>
      <c r="C1" s="594"/>
    </row>
    <row r="2" spans="1:4" ht="63.75" customHeight="1" x14ac:dyDescent="0.2">
      <c r="C2" s="347" t="s">
        <v>701</v>
      </c>
    </row>
    <row r="3" spans="1:4" ht="9.9" customHeight="1" x14ac:dyDescent="0.2">
      <c r="B3" s="592" t="s">
        <v>499</v>
      </c>
      <c r="C3" s="592"/>
    </row>
    <row r="4" spans="1:4" ht="9.9" customHeight="1" x14ac:dyDescent="0.2">
      <c r="B4" s="592"/>
      <c r="C4" s="592"/>
    </row>
    <row r="5" spans="1:4" ht="9.9" customHeight="1" x14ac:dyDescent="0.2">
      <c r="B5" s="592"/>
      <c r="C5" s="592"/>
    </row>
    <row r="6" spans="1:4" ht="9.9" customHeight="1" x14ac:dyDescent="0.2">
      <c r="B6" s="592"/>
      <c r="C6" s="592"/>
    </row>
    <row r="7" spans="1:4" ht="9.9" customHeight="1" x14ac:dyDescent="0.2">
      <c r="B7" s="592"/>
      <c r="C7" s="592"/>
    </row>
    <row r="8" spans="1:4" ht="9.9" customHeight="1" x14ac:dyDescent="0.2">
      <c r="B8" s="592"/>
      <c r="C8" s="592"/>
    </row>
    <row r="9" spans="1:4" ht="9.9" customHeight="1" x14ac:dyDescent="0.2">
      <c r="B9" s="592"/>
      <c r="C9" s="592"/>
    </row>
    <row r="10" spans="1:4" ht="13.5" customHeight="1" x14ac:dyDescent="0.2">
      <c r="B10" s="562"/>
      <c r="C10" s="562"/>
    </row>
    <row r="11" spans="1:4" s="263" customFormat="1" ht="27" customHeight="1" x14ac:dyDescent="0.2">
      <c r="B11" s="264" t="s">
        <v>506</v>
      </c>
    </row>
    <row r="12" spans="1:4" s="263" customFormat="1" ht="209.25" customHeight="1" x14ac:dyDescent="0.2">
      <c r="B12" s="592" t="s">
        <v>523</v>
      </c>
      <c r="C12" s="595"/>
      <c r="D12" s="344"/>
    </row>
    <row r="13" spans="1:4" ht="29.25" customHeight="1" x14ac:dyDescent="0.2">
      <c r="B13" s="264" t="s">
        <v>497</v>
      </c>
    </row>
    <row r="14" spans="1:4" ht="42.75" customHeight="1" x14ac:dyDescent="0.2">
      <c r="B14" s="592" t="s">
        <v>500</v>
      </c>
      <c r="C14" s="592"/>
    </row>
    <row r="16" spans="1:4" ht="29.25" customHeight="1" x14ac:dyDescent="0.2">
      <c r="B16" s="264" t="s">
        <v>498</v>
      </c>
    </row>
    <row r="17" spans="2:4" ht="42.75" customHeight="1" x14ac:dyDescent="0.2">
      <c r="B17" s="592" t="s">
        <v>626</v>
      </c>
      <c r="C17" s="592"/>
      <c r="D17" s="263"/>
    </row>
    <row r="19" spans="2:4" s="263" customFormat="1" ht="27" customHeight="1" x14ac:dyDescent="0.2">
      <c r="B19" s="264" t="s">
        <v>507</v>
      </c>
    </row>
    <row r="20" spans="2:4" s="263" customFormat="1" ht="24.75" customHeight="1" x14ac:dyDescent="0.2">
      <c r="B20" s="343" t="s">
        <v>318</v>
      </c>
    </row>
    <row r="21" spans="2:4" s="263" customFormat="1" ht="85.5" customHeight="1" x14ac:dyDescent="0.2">
      <c r="B21" s="592" t="s">
        <v>671</v>
      </c>
      <c r="C21" s="595"/>
      <c r="D21" s="344"/>
    </row>
    <row r="22" spans="2:4" s="263" customFormat="1" ht="88.5" customHeight="1" x14ac:dyDescent="0.2">
      <c r="B22" s="596" t="s">
        <v>662</v>
      </c>
      <c r="C22" s="596"/>
    </row>
    <row r="23" spans="2:4" s="263" customFormat="1" ht="108.75" customHeight="1" x14ac:dyDescent="0.2">
      <c r="B23" s="596" t="s">
        <v>672</v>
      </c>
      <c r="C23" s="596"/>
    </row>
    <row r="25" spans="2:4" s="263" customFormat="1" ht="69" customHeight="1" x14ac:dyDescent="0.2">
      <c r="B25" s="596" t="s">
        <v>663</v>
      </c>
      <c r="C25" s="596"/>
    </row>
    <row r="26" spans="2:4" ht="14.4" x14ac:dyDescent="0.2">
      <c r="B26" s="265"/>
      <c r="C26" s="265"/>
    </row>
    <row r="27" spans="2:4" s="263" customFormat="1" ht="69" customHeight="1" x14ac:dyDescent="0.2">
      <c r="B27" s="596" t="s">
        <v>666</v>
      </c>
      <c r="C27" s="596"/>
    </row>
    <row r="28" spans="2:4" ht="14.4" x14ac:dyDescent="0.2">
      <c r="B28" s="265"/>
      <c r="C28" s="265"/>
      <c r="D28" s="263"/>
    </row>
    <row r="29" spans="2:4" s="263" customFormat="1" ht="69" customHeight="1" x14ac:dyDescent="0.2">
      <c r="B29" s="596" t="s">
        <v>673</v>
      </c>
      <c r="C29" s="596"/>
      <c r="D29" s="344"/>
    </row>
    <row r="30" spans="2:4" ht="14.4" x14ac:dyDescent="0.2">
      <c r="B30" s="265"/>
      <c r="C30" s="265"/>
    </row>
    <row r="32" spans="2:4" ht="42.75" customHeight="1" x14ac:dyDescent="0.2">
      <c r="B32" s="597" t="s">
        <v>519</v>
      </c>
      <c r="C32" s="597"/>
      <c r="D32" s="344"/>
    </row>
    <row r="33" spans="2:4" ht="90" customHeight="1" x14ac:dyDescent="0.2">
      <c r="B33" s="592" t="s">
        <v>587</v>
      </c>
      <c r="C33" s="595"/>
      <c r="D33" s="263"/>
    </row>
    <row r="36" spans="2:4" x14ac:dyDescent="0.2">
      <c r="C36" s="266"/>
    </row>
  </sheetData>
  <mergeCells count="13">
    <mergeCell ref="B3:C9"/>
    <mergeCell ref="A1:C1"/>
    <mergeCell ref="B33:C33"/>
    <mergeCell ref="B21:C21"/>
    <mergeCell ref="B22:C22"/>
    <mergeCell ref="B23:C23"/>
    <mergeCell ref="B25:C25"/>
    <mergeCell ref="B27:C27"/>
    <mergeCell ref="B29:C29"/>
    <mergeCell ref="B32:C32"/>
    <mergeCell ref="B12:C12"/>
    <mergeCell ref="B14:C14"/>
    <mergeCell ref="B17:C17"/>
  </mergeCells>
  <phoneticPr fontId="8"/>
  <pageMargins left="0.82677165354330717" right="0.31496062992125984" top="0.35433070866141736" bottom="0.35433070866141736" header="0.31496062992125984" footer="0.31496062992125984"/>
  <pageSetup paperSize="9" scale="89" fitToHeight="2" orientation="portrait" r:id="rId1"/>
  <rowBreaks count="1" manualBreakCount="1">
    <brk id="18" max="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1:F28"/>
  <sheetViews>
    <sheetView view="pageBreakPreview" topLeftCell="A2" zoomScale="145" zoomScaleNormal="75" zoomScaleSheetLayoutView="145" workbookViewId="0">
      <selection activeCell="A8" sqref="A8"/>
    </sheetView>
  </sheetViews>
  <sheetFormatPr defaultColWidth="9" defaultRowHeight="13.2" x14ac:dyDescent="0.2"/>
  <cols>
    <col min="1" max="1" width="3.109375" style="18" customWidth="1"/>
    <col min="2" max="2" width="20.88671875" style="18" customWidth="1"/>
    <col min="3" max="3" width="78.44140625" style="18" customWidth="1"/>
    <col min="4" max="5" width="9" style="18"/>
    <col min="6" max="6" width="34.44140625" style="18" customWidth="1"/>
    <col min="7" max="16384" width="9" style="18"/>
  </cols>
  <sheetData>
    <row r="1" spans="2:6" ht="14.4" hidden="1" x14ac:dyDescent="0.2">
      <c r="B1" s="598"/>
      <c r="C1" s="598"/>
    </row>
    <row r="3" spans="2:6" s="19" customFormat="1" ht="27" customHeight="1" x14ac:dyDescent="0.2">
      <c r="B3" s="20" t="s">
        <v>670</v>
      </c>
    </row>
    <row r="4" spans="2:6" s="19" customFormat="1" ht="24.75" customHeight="1" x14ac:dyDescent="0.2">
      <c r="B4" s="21" t="s">
        <v>470</v>
      </c>
    </row>
    <row r="5" spans="2:6" s="19" customFormat="1" ht="114.9" customHeight="1" x14ac:dyDescent="0.2">
      <c r="B5" s="598" t="s">
        <v>502</v>
      </c>
      <c r="C5" s="598"/>
      <c r="D5" s="598"/>
      <c r="E5" s="598"/>
    </row>
    <row r="6" spans="2:6" s="19" customFormat="1" ht="24.75" customHeight="1" x14ac:dyDescent="0.2">
      <c r="B6" s="21" t="s">
        <v>471</v>
      </c>
    </row>
    <row r="7" spans="2:6" s="19" customFormat="1" ht="79.5" customHeight="1" x14ac:dyDescent="0.2">
      <c r="B7" s="599" t="s">
        <v>674</v>
      </c>
      <c r="C7" s="599"/>
      <c r="D7" s="599"/>
      <c r="E7" s="599"/>
    </row>
    <row r="8" spans="2:6" s="19" customFormat="1" ht="24.75" customHeight="1" x14ac:dyDescent="0.2">
      <c r="B8" s="21" t="s">
        <v>503</v>
      </c>
    </row>
    <row r="9" spans="2:6" s="19" customFormat="1" ht="50.1" customHeight="1" x14ac:dyDescent="0.2">
      <c r="B9" s="599" t="s">
        <v>211</v>
      </c>
      <c r="C9" s="599"/>
      <c r="D9" s="599"/>
      <c r="E9" s="599"/>
    </row>
    <row r="10" spans="2:6" x14ac:dyDescent="0.2">
      <c r="F10" s="600" t="s">
        <v>233</v>
      </c>
    </row>
    <row r="11" spans="2:6" s="19" customFormat="1" ht="59.25" customHeight="1" x14ac:dyDescent="0.2">
      <c r="B11" s="599"/>
      <c r="C11" s="599"/>
      <c r="F11" s="601"/>
    </row>
    <row r="12" spans="2:6" x14ac:dyDescent="0.2">
      <c r="F12" s="601"/>
    </row>
    <row r="13" spans="2:6" s="19" customFormat="1" ht="55.5" customHeight="1" x14ac:dyDescent="0.2">
      <c r="B13" s="599"/>
      <c r="C13" s="599"/>
      <c r="F13" s="601"/>
    </row>
    <row r="14" spans="2:6" x14ac:dyDescent="0.2">
      <c r="F14" s="601"/>
    </row>
    <row r="15" spans="2:6" s="19" customFormat="1" ht="55.5" customHeight="1" x14ac:dyDescent="0.2">
      <c r="B15" s="599"/>
      <c r="C15" s="599"/>
      <c r="F15" s="601"/>
    </row>
    <row r="16" spans="2:6" x14ac:dyDescent="0.2">
      <c r="F16" s="601"/>
    </row>
    <row r="17" spans="2:6" s="19" customFormat="1" ht="69" customHeight="1" x14ac:dyDescent="0.2">
      <c r="B17" s="599"/>
      <c r="C17" s="599"/>
      <c r="F17" s="601"/>
    </row>
    <row r="19" spans="2:6" ht="29.25" customHeight="1" x14ac:dyDescent="0.2">
      <c r="B19" s="21"/>
      <c r="F19" s="600" t="s">
        <v>234</v>
      </c>
    </row>
    <row r="20" spans="2:6" ht="67.5" customHeight="1" x14ac:dyDescent="0.2">
      <c r="B20" s="598"/>
      <c r="C20" s="602"/>
      <c r="F20" s="601"/>
    </row>
    <row r="21" spans="2:6" x14ac:dyDescent="0.2">
      <c r="F21" s="601"/>
    </row>
    <row r="22" spans="2:6" ht="29.25" customHeight="1" x14ac:dyDescent="0.2">
      <c r="B22" s="21"/>
      <c r="F22" s="601"/>
    </row>
    <row r="23" spans="2:6" ht="42.75" customHeight="1" x14ac:dyDescent="0.2">
      <c r="B23" s="598"/>
      <c r="C23" s="598"/>
      <c r="F23" s="601"/>
    </row>
    <row r="24" spans="2:6" x14ac:dyDescent="0.2">
      <c r="F24" s="601"/>
    </row>
    <row r="25" spans="2:6" ht="29.25" customHeight="1" x14ac:dyDescent="0.2">
      <c r="B25" s="21"/>
      <c r="F25" s="601"/>
    </row>
    <row r="26" spans="2:6" ht="42.75" customHeight="1" x14ac:dyDescent="0.2">
      <c r="B26" s="598"/>
      <c r="C26" s="598"/>
      <c r="F26" s="601"/>
    </row>
    <row r="28" spans="2:6" x14ac:dyDescent="0.2">
      <c r="C28" s="22"/>
    </row>
  </sheetData>
  <mergeCells count="13">
    <mergeCell ref="F10:F17"/>
    <mergeCell ref="F19:F26"/>
    <mergeCell ref="B26:C26"/>
    <mergeCell ref="B13:C13"/>
    <mergeCell ref="B15:C15"/>
    <mergeCell ref="B17:C17"/>
    <mergeCell ref="B20:C20"/>
    <mergeCell ref="B23:C23"/>
    <mergeCell ref="B1:C1"/>
    <mergeCell ref="B11:C11"/>
    <mergeCell ref="B5:E5"/>
    <mergeCell ref="B7:E7"/>
    <mergeCell ref="B9:E9"/>
  </mergeCells>
  <phoneticPr fontId="8"/>
  <pageMargins left="0.82677165354330717" right="0.31496062992125984" top="0.35433070866141736" bottom="0.35433070866141736" header="0.31496062992125984" footer="0.31496062992125984"/>
  <pageSetup paperSize="9" scale="77"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1">
    <tabColor rgb="FFFFC000"/>
  </sheetPr>
  <dimension ref="A1:AC29"/>
  <sheetViews>
    <sheetView tabSelected="1" view="pageBreakPreview" zoomScaleNormal="100" zoomScaleSheetLayoutView="100" workbookViewId="0">
      <selection activeCell="C2" sqref="C2:D2"/>
    </sheetView>
  </sheetViews>
  <sheetFormatPr defaultColWidth="9" defaultRowHeight="13.2" x14ac:dyDescent="0.2"/>
  <cols>
    <col min="1" max="1" width="3.33203125" style="105" bestFit="1" customWidth="1"/>
    <col min="2" max="2" width="29.88671875" style="105" customWidth="1"/>
    <col min="3" max="4" width="26.6640625" style="105" customWidth="1"/>
    <col min="5" max="5" width="62.88671875" style="353" customWidth="1"/>
    <col min="6" max="26" width="9" style="105"/>
    <col min="27" max="27" width="9" style="105" customWidth="1"/>
    <col min="28" max="29" width="10.88671875" style="105" customWidth="1"/>
    <col min="30" max="16384" width="9" style="105"/>
  </cols>
  <sheetData>
    <row r="1" spans="1:29" ht="27" customHeight="1" x14ac:dyDescent="0.2">
      <c r="A1" s="353" t="s">
        <v>593</v>
      </c>
      <c r="AB1" s="105" t="s">
        <v>359</v>
      </c>
      <c r="AC1" s="105" t="s">
        <v>358</v>
      </c>
    </row>
    <row r="2" spans="1:29" ht="24.75" customHeight="1" x14ac:dyDescent="0.2">
      <c r="B2" s="114" t="s">
        <v>355</v>
      </c>
      <c r="C2" s="610"/>
      <c r="D2" s="611"/>
      <c r="E2" s="354" t="s">
        <v>362</v>
      </c>
      <c r="AA2" s="105" t="s">
        <v>528</v>
      </c>
      <c r="AB2" s="105">
        <f>ROUNDDOWN($C$14/3,0)</f>
        <v>0</v>
      </c>
      <c r="AC2" s="105">
        <f>+AB2</f>
        <v>0</v>
      </c>
    </row>
    <row r="3" spans="1:29" ht="24.75" customHeight="1" x14ac:dyDescent="0.2">
      <c r="B3" s="238" t="s">
        <v>356</v>
      </c>
      <c r="C3" s="612"/>
      <c r="D3" s="613"/>
      <c r="E3" s="354" t="s">
        <v>363</v>
      </c>
      <c r="AA3" s="2" t="s">
        <v>122</v>
      </c>
      <c r="AB3" s="105">
        <f>ROUNDDOWN($C$14/3,0)</f>
        <v>0</v>
      </c>
      <c r="AC3" s="105">
        <f>+AB3</f>
        <v>0</v>
      </c>
    </row>
    <row r="4" spans="1:29" ht="24.75" customHeight="1" x14ac:dyDescent="0.2">
      <c r="B4" s="115" t="s">
        <v>357</v>
      </c>
      <c r="C4" s="618"/>
      <c r="D4" s="619"/>
      <c r="AA4" s="2" t="s">
        <v>360</v>
      </c>
      <c r="AB4" s="105">
        <f>ROUNDDOWN($C$14/3,0)</f>
        <v>0</v>
      </c>
      <c r="AC4" s="105">
        <f>+AB4</f>
        <v>0</v>
      </c>
    </row>
    <row r="5" spans="1:29" ht="42" customHeight="1" x14ac:dyDescent="0.2">
      <c r="B5" s="115" t="s">
        <v>195</v>
      </c>
      <c r="C5" s="612"/>
      <c r="D5" s="620"/>
      <c r="E5" s="354" t="s">
        <v>681</v>
      </c>
      <c r="AA5" s="2" t="s">
        <v>126</v>
      </c>
      <c r="AB5" s="105">
        <f>$C$17</f>
        <v>0</v>
      </c>
      <c r="AC5" s="105">
        <f>ROUNDDOWN(($C$14-$C$17)/3,0)</f>
        <v>0</v>
      </c>
    </row>
    <row r="6" spans="1:29" ht="24.75" customHeight="1" x14ac:dyDescent="0.2">
      <c r="A6" s="105" t="s">
        <v>196</v>
      </c>
      <c r="B6" s="115" t="s">
        <v>340</v>
      </c>
      <c r="C6" s="621"/>
      <c r="D6" s="622"/>
      <c r="E6" s="565" t="s">
        <v>634</v>
      </c>
      <c r="AA6" s="2" t="s">
        <v>30</v>
      </c>
      <c r="AB6" s="105">
        <f>$C$17</f>
        <v>0</v>
      </c>
      <c r="AC6" s="105">
        <f>ROUNDDOWN(($C$14-$C$17)/3,0)</f>
        <v>0</v>
      </c>
    </row>
    <row r="7" spans="1:29" ht="24.75" customHeight="1" x14ac:dyDescent="0.2">
      <c r="A7" s="105" t="s">
        <v>196</v>
      </c>
      <c r="B7" s="115" t="s">
        <v>628</v>
      </c>
      <c r="C7" s="621"/>
      <c r="D7" s="622"/>
      <c r="E7" s="565" t="s">
        <v>627</v>
      </c>
      <c r="AA7" s="2"/>
    </row>
    <row r="8" spans="1:29" ht="24.75" customHeight="1" x14ac:dyDescent="0.2">
      <c r="A8" s="105" t="s">
        <v>196</v>
      </c>
      <c r="B8" s="115" t="s">
        <v>29</v>
      </c>
      <c r="C8" s="621"/>
      <c r="D8" s="622"/>
      <c r="E8" s="354" t="s">
        <v>580</v>
      </c>
      <c r="AA8" s="2" t="s">
        <v>64</v>
      </c>
      <c r="AB8" s="105">
        <f>$C$17</f>
        <v>0</v>
      </c>
      <c r="AC8" s="105">
        <f>ROUNDDOWN(($C$14-$C$17)/3,0)</f>
        <v>0</v>
      </c>
    </row>
    <row r="9" spans="1:29" ht="24.75" customHeight="1" x14ac:dyDescent="0.2">
      <c r="B9" s="115" t="s">
        <v>388</v>
      </c>
      <c r="C9" s="612"/>
      <c r="D9" s="620"/>
      <c r="E9" s="354" t="s">
        <v>594</v>
      </c>
    </row>
    <row r="10" spans="1:29" ht="24.75" customHeight="1" x14ac:dyDescent="0.2">
      <c r="B10" s="121" t="s">
        <v>629</v>
      </c>
      <c r="C10" s="359"/>
      <c r="D10" s="360"/>
      <c r="E10" s="565" t="s">
        <v>664</v>
      </c>
    </row>
    <row r="11" spans="1:29" ht="24.75" customHeight="1" x14ac:dyDescent="0.2">
      <c r="B11" s="198" t="s">
        <v>345</v>
      </c>
      <c r="C11" s="623"/>
      <c r="D11" s="624"/>
      <c r="E11" s="354" t="s">
        <v>665</v>
      </c>
    </row>
    <row r="12" spans="1:29" ht="24.75" customHeight="1" x14ac:dyDescent="0.2">
      <c r="B12" s="194" t="s">
        <v>344</v>
      </c>
      <c r="C12" s="361"/>
      <c r="D12" s="362"/>
      <c r="E12" s="565" t="s">
        <v>635</v>
      </c>
    </row>
    <row r="13" spans="1:29" ht="24.75" customHeight="1" x14ac:dyDescent="0.2">
      <c r="A13" s="105" t="s">
        <v>196</v>
      </c>
      <c r="B13" s="355" t="s">
        <v>529</v>
      </c>
      <c r="C13" s="614"/>
      <c r="D13" s="615"/>
      <c r="E13" s="565" t="s">
        <v>609</v>
      </c>
    </row>
    <row r="14" spans="1:29" ht="24.75" customHeight="1" x14ac:dyDescent="0.2">
      <c r="B14" s="151" t="s">
        <v>630</v>
      </c>
      <c r="C14" s="608"/>
      <c r="D14" s="609"/>
      <c r="E14" s="566" t="s">
        <v>589</v>
      </c>
    </row>
    <row r="15" spans="1:29" ht="100.5" customHeight="1" x14ac:dyDescent="0.2">
      <c r="B15" s="116" t="s">
        <v>205</v>
      </c>
      <c r="C15" s="604"/>
      <c r="D15" s="605"/>
      <c r="E15" s="567" t="s">
        <v>590</v>
      </c>
    </row>
    <row r="16" spans="1:29" x14ac:dyDescent="0.2">
      <c r="B16" s="191" t="s">
        <v>631</v>
      </c>
      <c r="C16" s="192" t="s">
        <v>206</v>
      </c>
      <c r="D16" s="193" t="s">
        <v>338</v>
      </c>
    </row>
    <row r="17" spans="1:5" ht="24.75" customHeight="1" x14ac:dyDescent="0.2">
      <c r="B17" s="239" t="s">
        <v>459</v>
      </c>
      <c r="C17" s="363"/>
      <c r="D17" s="113" t="str">
        <f>IF(C17="","",VLOOKUP($C$8,$AA$2:$AC$8,3,FALSE))</f>
        <v/>
      </c>
      <c r="E17" s="565" t="s">
        <v>636</v>
      </c>
    </row>
    <row r="18" spans="1:5" ht="24.75" customHeight="1" x14ac:dyDescent="0.2">
      <c r="B18" s="538" t="s">
        <v>632</v>
      </c>
      <c r="C18" s="606"/>
      <c r="D18" s="607"/>
      <c r="E18" s="354" t="s">
        <v>617</v>
      </c>
    </row>
    <row r="19" spans="1:5" ht="24.75" customHeight="1" x14ac:dyDescent="0.2">
      <c r="B19" s="110" t="s">
        <v>633</v>
      </c>
      <c r="C19" s="111" t="str">
        <f>IF(C8="拡大治験",VLOOKUP($C$8,$AA$2:$AC$8,2,FALSE),IF(C8="Ⅳ相",VLOOKUP($C$8,$AA$2:$AC$8,2,FALSE),IF(C8="Ⅲ相",VLOOKUP($C$8,$AA$2:$AC$8,2,FALSE),"")))</f>
        <v/>
      </c>
      <c r="D19" s="112" t="str">
        <f>IF(C8="拡大治験",VLOOKUP($C$8,$AA$2:$AC$8,3,FALSE),IF(C8="Ⅳ相",VLOOKUP($C$8,$AA$2:$AC$8,3,FALSE),IF(C8="Ⅲ相",VLOOKUP($C$8,$AA$2:$AC$8,3,FALSE),"")))</f>
        <v/>
      </c>
      <c r="E19" s="565" t="s">
        <v>591</v>
      </c>
    </row>
    <row r="20" spans="1:5" ht="30.75" customHeight="1" x14ac:dyDescent="0.2">
      <c r="B20" s="355" t="s">
        <v>592</v>
      </c>
      <c r="C20" s="616"/>
      <c r="D20" s="617"/>
      <c r="E20" s="565" t="s">
        <v>667</v>
      </c>
    </row>
    <row r="21" spans="1:5" x14ac:dyDescent="0.2">
      <c r="C21" s="530"/>
      <c r="D21" s="530"/>
      <c r="E21" s="565"/>
    </row>
    <row r="22" spans="1:5" ht="24.75" customHeight="1" x14ac:dyDescent="0.2">
      <c r="B22" s="532" t="s">
        <v>588</v>
      </c>
      <c r="C22" s="533"/>
      <c r="D22" s="534" t="str">
        <f>IF(C22="","","治験薬保管期間追加申請")</f>
        <v/>
      </c>
      <c r="E22" s="565" t="s">
        <v>668</v>
      </c>
    </row>
    <row r="23" spans="1:5" x14ac:dyDescent="0.2">
      <c r="A23" s="365"/>
      <c r="B23" s="366"/>
      <c r="C23" s="367"/>
      <c r="D23" s="365"/>
    </row>
    <row r="24" spans="1:5" x14ac:dyDescent="0.2">
      <c r="A24" s="365"/>
      <c r="B24" s="603" t="s">
        <v>203</v>
      </c>
      <c r="C24" s="603"/>
      <c r="D24" s="603"/>
    </row>
    <row r="25" spans="1:5" x14ac:dyDescent="0.2">
      <c r="A25" s="365"/>
      <c r="B25" s="366"/>
      <c r="C25" s="367"/>
      <c r="D25" s="365"/>
    </row>
    <row r="26" spans="1:5" x14ac:dyDescent="0.2">
      <c r="A26" s="365"/>
      <c r="B26" s="603" t="s">
        <v>204</v>
      </c>
      <c r="C26" s="603"/>
      <c r="D26" s="603"/>
    </row>
    <row r="27" spans="1:5" ht="13.8" thickBot="1" x14ac:dyDescent="0.25">
      <c r="A27" s="365"/>
      <c r="B27" s="368"/>
      <c r="C27" s="367"/>
      <c r="D27" s="365"/>
    </row>
    <row r="28" spans="1:5" ht="13.8" thickTop="1" x14ac:dyDescent="0.2">
      <c r="A28" s="107" t="s">
        <v>531</v>
      </c>
      <c r="B28" s="108"/>
      <c r="C28" s="109"/>
    </row>
    <row r="29" spans="1:5" ht="20.100000000000001" customHeight="1" x14ac:dyDescent="0.2">
      <c r="B29" s="106" t="s">
        <v>214</v>
      </c>
      <c r="C29" s="364"/>
    </row>
  </sheetData>
  <mergeCells count="16">
    <mergeCell ref="C2:D2"/>
    <mergeCell ref="C3:D3"/>
    <mergeCell ref="C13:D13"/>
    <mergeCell ref="C20:D20"/>
    <mergeCell ref="C4:D4"/>
    <mergeCell ref="C5:D5"/>
    <mergeCell ref="C8:D8"/>
    <mergeCell ref="C9:D9"/>
    <mergeCell ref="C6:D6"/>
    <mergeCell ref="C11:D11"/>
    <mergeCell ref="C7:D7"/>
    <mergeCell ref="B26:D26"/>
    <mergeCell ref="C15:D15"/>
    <mergeCell ref="C18:D18"/>
    <mergeCell ref="C14:D14"/>
    <mergeCell ref="B24:D24"/>
  </mergeCells>
  <phoneticPr fontId="8"/>
  <dataValidations count="3">
    <dataValidation type="list" allowBlank="1" showInputMessage="1" showErrorMessage="1" sqref="D6 C6" xr:uid="{00000000-0002-0000-0200-000000000000}">
      <formula1>"医薬品,医療機器,医薬品・医療機器"</formula1>
    </dataValidation>
    <dataValidation type="list" allowBlank="1" showInputMessage="1" showErrorMessage="1" sqref="C13" xr:uid="{00000000-0002-0000-0200-000001000000}">
      <formula1>"院内,ＳＭＯ（３者契約）"</formula1>
    </dataValidation>
    <dataValidation type="list" allowBlank="1" showInputMessage="1" showErrorMessage="1" sqref="C7:D7" xr:uid="{00000000-0002-0000-0200-000002000000}">
      <formula1>"再生医療等製品を含む,再生医療等製品を含まない"</formula1>
    </dataValidation>
  </dataValidations>
  <hyperlinks>
    <hyperlink ref="B26:D26" location="別紙２!A1" display="治験薬管理経費にかかるポイント算出（別紙２）へJUMP" xr:uid="{00000000-0004-0000-0200-000000000000}"/>
    <hyperlink ref="B24:D24" location="別紙１!A1" display="臨床試験研究経費にかかるポイント算出（別紙１）へJUMP" xr:uid="{00000000-0004-0000-0200-000001000000}"/>
  </hyperlinks>
  <pageMargins left="0.7" right="0.7" top="0.75" bottom="0.75" header="0.3" footer="0.3"/>
  <pageSetup paperSize="9" orientation="portrait" r:id="rId1"/>
  <colBreaks count="1" manualBreakCount="1">
    <brk id="4"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3000000}">
          <x14:formula1>
            <xm:f>別紙１!$AE$1:$AE$7</xm:f>
          </x14:formula1>
          <xm:sqref>C8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2"/>
  <dimension ref="A1:JE116"/>
  <sheetViews>
    <sheetView view="pageBreakPreview" zoomScaleNormal="75" zoomScaleSheetLayoutView="100" workbookViewId="0">
      <selection activeCell="A2" sqref="A2"/>
    </sheetView>
  </sheetViews>
  <sheetFormatPr defaultColWidth="9" defaultRowHeight="13.2" x14ac:dyDescent="0.2"/>
  <cols>
    <col min="1" max="1" width="2.33203125" style="31" bestFit="1" customWidth="1"/>
    <col min="2" max="2" width="19" style="32" customWidth="1"/>
    <col min="3" max="3" width="5.6640625" style="33" customWidth="1"/>
    <col min="4" max="4" width="8.44140625" style="33" bestFit="1" customWidth="1"/>
    <col min="5" max="6" width="3.6640625" style="33" bestFit="1" customWidth="1"/>
    <col min="7" max="7" width="5.33203125" style="33" bestFit="1" customWidth="1"/>
    <col min="8" max="8" width="3.109375" style="33" customWidth="1"/>
    <col min="9" max="9" width="3.109375" style="33" bestFit="1" customWidth="1"/>
    <col min="10" max="10" width="4.6640625" style="33" customWidth="1"/>
    <col min="11" max="11" width="4.77734375" style="33" bestFit="1" customWidth="1"/>
    <col min="12" max="16" width="10.6640625" style="33" customWidth="1"/>
    <col min="17" max="17" width="3.109375" style="45" bestFit="1" customWidth="1"/>
    <col min="18" max="28" width="9" style="33" customWidth="1"/>
    <col min="29" max="31" width="9" style="33" hidden="1" customWidth="1"/>
    <col min="32" max="32" width="9" style="73" hidden="1" customWidth="1"/>
    <col min="33" max="34" width="9" style="73" customWidth="1"/>
    <col min="35" max="35" width="9" style="33" customWidth="1"/>
    <col min="36" max="265" width="9" style="33"/>
    <col min="266" max="16384" width="9" style="274"/>
  </cols>
  <sheetData>
    <row r="1" spans="1:265" ht="53.25" customHeight="1" x14ac:dyDescent="0.2">
      <c r="A1" s="625" t="s">
        <v>722</v>
      </c>
      <c r="B1" s="625"/>
      <c r="C1" s="625"/>
      <c r="D1" s="625"/>
      <c r="E1" s="625"/>
      <c r="F1" s="625"/>
      <c r="G1" s="625"/>
      <c r="H1" s="625"/>
      <c r="I1" s="625"/>
      <c r="J1" s="625"/>
      <c r="K1" s="625"/>
      <c r="L1" s="625"/>
      <c r="M1" s="625"/>
      <c r="N1" s="625"/>
      <c r="O1" s="625"/>
      <c r="P1" s="625"/>
      <c r="Q1" s="625"/>
    </row>
    <row r="2" spans="1:265" ht="20.100000000000001" customHeight="1" x14ac:dyDescent="0.3">
      <c r="M2" s="184" t="s">
        <v>319</v>
      </c>
      <c r="N2" s="573" t="str">
        <f>IF(PROFILE入力!$C$20="","",PROFILE入力!$C$20)</f>
        <v/>
      </c>
      <c r="O2" s="182"/>
      <c r="P2" s="183"/>
      <c r="R2" s="349"/>
    </row>
    <row r="3" spans="1:265" ht="20.100000000000001" customHeight="1" x14ac:dyDescent="0.2">
      <c r="M3" s="185" t="s">
        <v>328</v>
      </c>
      <c r="N3" s="176" t="str">
        <f>IF(PROFILE入力!C8="Ⅳ相","□治験","■治験")</f>
        <v>■治験</v>
      </c>
      <c r="O3" s="177" t="str">
        <f>IF(PROFILE入力!C8="Ⅳ相","■製造販売後臨床試験","□製造販売後臨床試験")</f>
        <v>□製造販売後臨床試験</v>
      </c>
      <c r="P3" s="178"/>
    </row>
    <row r="4" spans="1:265" ht="20.100000000000001" customHeight="1" x14ac:dyDescent="0.2">
      <c r="M4" s="186"/>
      <c r="N4" s="179" t="str">
        <f>IF(PROFILE入力!C6="医療機器","□医薬品","■医薬品")</f>
        <v>■医薬品</v>
      </c>
      <c r="O4" s="180" t="str">
        <f>IF(PROFILE入力!C6="医薬品","□医療機器","■医療機器")</f>
        <v>■医療機器</v>
      </c>
      <c r="P4" s="181"/>
    </row>
    <row r="5" spans="1:265" ht="30" customHeight="1" x14ac:dyDescent="0.2">
      <c r="M5" s="45"/>
      <c r="N5" s="152"/>
      <c r="O5" s="152"/>
      <c r="P5" s="45"/>
    </row>
    <row r="6" spans="1:265" ht="21" x14ac:dyDescent="0.25">
      <c r="H6" s="153" t="s">
        <v>597</v>
      </c>
      <c r="I6" s="153"/>
      <c r="J6" s="153"/>
      <c r="K6" s="153"/>
      <c r="M6" s="45"/>
      <c r="N6" s="152"/>
      <c r="O6" s="152"/>
      <c r="P6" s="45"/>
    </row>
    <row r="7" spans="1:265" s="2" customFormat="1" ht="15" customHeight="1" x14ac:dyDescent="0.15">
      <c r="A7" s="31"/>
      <c r="B7" s="32"/>
      <c r="C7" s="33"/>
      <c r="D7" s="33"/>
      <c r="E7" s="33"/>
      <c r="F7" s="33"/>
      <c r="G7" s="33"/>
      <c r="H7" s="31"/>
      <c r="I7" s="31"/>
      <c r="J7" s="31"/>
      <c r="K7" s="31"/>
      <c r="L7" s="33"/>
      <c r="M7" s="45"/>
      <c r="N7" s="152"/>
      <c r="O7" s="152"/>
      <c r="P7" s="45"/>
      <c r="Q7" s="45"/>
      <c r="R7" s="33"/>
      <c r="S7" s="33"/>
      <c r="T7" s="33"/>
      <c r="U7" s="33"/>
      <c r="V7" s="33"/>
      <c r="W7" s="33"/>
      <c r="X7" s="33"/>
      <c r="Y7" s="33"/>
      <c r="Z7" s="33"/>
      <c r="AA7" s="33"/>
      <c r="AB7" s="33"/>
      <c r="AC7" s="33"/>
      <c r="AD7" s="33"/>
      <c r="AE7" s="33"/>
      <c r="AF7" s="73"/>
      <c r="AG7" s="73"/>
      <c r="AH7" s="73"/>
      <c r="AI7" s="33"/>
      <c r="AJ7" s="33"/>
      <c r="AK7" s="33"/>
      <c r="AL7" s="33"/>
      <c r="AM7" s="33"/>
      <c r="AN7" s="33"/>
      <c r="AO7" s="33"/>
      <c r="AP7" s="33"/>
      <c r="AQ7" s="33"/>
      <c r="AR7" s="33"/>
      <c r="AS7" s="33"/>
      <c r="AT7" s="33"/>
      <c r="AU7" s="33"/>
      <c r="AV7" s="33"/>
      <c r="AW7" s="33"/>
      <c r="AX7" s="33"/>
      <c r="AY7" s="33"/>
      <c r="AZ7" s="33"/>
      <c r="BA7" s="33"/>
      <c r="BB7" s="33"/>
      <c r="BC7" s="33"/>
      <c r="BD7" s="33"/>
      <c r="BE7" s="33"/>
      <c r="BF7" s="33"/>
      <c r="BG7" s="33"/>
      <c r="BH7" s="33"/>
      <c r="BI7" s="33"/>
      <c r="BJ7" s="33"/>
      <c r="BK7" s="33"/>
      <c r="BL7" s="33"/>
      <c r="BM7" s="33"/>
      <c r="BN7" s="33"/>
      <c r="BO7" s="33"/>
      <c r="BP7" s="33"/>
      <c r="BQ7" s="33"/>
      <c r="BR7" s="33"/>
      <c r="BS7" s="33"/>
      <c r="BT7" s="33"/>
      <c r="BU7" s="33"/>
      <c r="BV7" s="33"/>
      <c r="BW7" s="33"/>
      <c r="BX7" s="33"/>
      <c r="BY7" s="33"/>
      <c r="BZ7" s="33"/>
      <c r="CA7" s="33"/>
      <c r="CB7" s="33"/>
      <c r="CC7" s="33"/>
      <c r="CD7" s="33"/>
      <c r="CE7" s="33"/>
      <c r="CF7" s="33"/>
      <c r="CG7" s="33"/>
      <c r="CH7" s="33"/>
      <c r="CI7" s="33"/>
      <c r="CJ7" s="33"/>
      <c r="CK7" s="33"/>
      <c r="CL7" s="33"/>
      <c r="CM7" s="33"/>
      <c r="CN7" s="33"/>
      <c r="CO7" s="33"/>
      <c r="CP7" s="33"/>
      <c r="CQ7" s="33"/>
      <c r="CR7" s="33"/>
      <c r="CS7" s="33"/>
      <c r="CT7" s="33"/>
      <c r="CU7" s="33"/>
      <c r="CV7" s="33"/>
      <c r="CW7" s="33"/>
      <c r="CX7" s="33"/>
      <c r="CY7" s="33"/>
      <c r="CZ7" s="33"/>
      <c r="DA7" s="33"/>
      <c r="DB7" s="33"/>
      <c r="DC7" s="33"/>
      <c r="DD7" s="33"/>
      <c r="DE7" s="33"/>
      <c r="DF7" s="33"/>
      <c r="DG7" s="33"/>
      <c r="DH7" s="33"/>
      <c r="DI7" s="33"/>
      <c r="DJ7" s="33"/>
      <c r="DK7" s="33"/>
      <c r="DL7" s="33"/>
      <c r="DM7" s="33"/>
      <c r="DN7" s="33"/>
      <c r="DO7" s="33"/>
      <c r="DP7" s="33"/>
      <c r="DQ7" s="33"/>
      <c r="DR7" s="33"/>
      <c r="DS7" s="33"/>
      <c r="DT7" s="33"/>
      <c r="DU7" s="33"/>
      <c r="DV7" s="33"/>
      <c r="DW7" s="33"/>
      <c r="DX7" s="33"/>
      <c r="DY7" s="33"/>
      <c r="DZ7" s="33"/>
      <c r="EA7" s="33"/>
      <c r="EB7" s="33"/>
      <c r="EC7" s="33"/>
      <c r="ED7" s="33"/>
      <c r="EE7" s="33"/>
      <c r="EF7" s="33"/>
      <c r="EG7" s="33"/>
      <c r="EH7" s="33"/>
      <c r="EI7" s="33"/>
      <c r="EJ7" s="33"/>
      <c r="EK7" s="33"/>
      <c r="EL7" s="33"/>
      <c r="EM7" s="33"/>
      <c r="EN7" s="33"/>
      <c r="EO7" s="33"/>
      <c r="EP7" s="33"/>
      <c r="EQ7" s="33"/>
      <c r="ER7" s="33"/>
      <c r="ES7" s="33"/>
      <c r="ET7" s="33"/>
      <c r="EU7" s="33"/>
      <c r="EV7" s="33"/>
      <c r="EW7" s="33"/>
      <c r="EX7" s="33"/>
      <c r="EY7" s="33"/>
      <c r="EZ7" s="33"/>
      <c r="FA7" s="33"/>
      <c r="FB7" s="33"/>
      <c r="FC7" s="33"/>
      <c r="FD7" s="33"/>
      <c r="FE7" s="33"/>
      <c r="FF7" s="33"/>
      <c r="FG7" s="33"/>
      <c r="FH7" s="33"/>
      <c r="FI7" s="33"/>
      <c r="FJ7" s="33"/>
      <c r="FK7" s="33"/>
      <c r="FL7" s="33"/>
      <c r="FM7" s="33"/>
      <c r="FN7" s="33"/>
      <c r="FO7" s="33"/>
      <c r="FP7" s="33"/>
      <c r="FQ7" s="33"/>
      <c r="FR7" s="33"/>
      <c r="FS7" s="33"/>
      <c r="FT7" s="33"/>
      <c r="FU7" s="33"/>
      <c r="FV7" s="33"/>
      <c r="FW7" s="33"/>
      <c r="FX7" s="33"/>
      <c r="FY7" s="33"/>
      <c r="FZ7" s="33"/>
      <c r="GA7" s="33"/>
      <c r="GB7" s="33"/>
      <c r="GC7" s="33"/>
      <c r="GD7" s="33"/>
      <c r="GE7" s="33"/>
      <c r="GF7" s="33"/>
      <c r="GG7" s="33"/>
      <c r="GH7" s="33"/>
      <c r="GI7" s="33"/>
      <c r="GJ7" s="33"/>
      <c r="GK7" s="33"/>
      <c r="GL7" s="33"/>
      <c r="GM7" s="33"/>
      <c r="GN7" s="33"/>
      <c r="GO7" s="33"/>
      <c r="GP7" s="33"/>
      <c r="GQ7" s="33"/>
      <c r="GR7" s="33"/>
      <c r="GS7" s="33"/>
      <c r="GT7" s="33"/>
      <c r="GU7" s="33"/>
      <c r="GV7" s="33"/>
      <c r="GW7" s="33"/>
      <c r="GX7" s="33"/>
      <c r="GY7" s="33"/>
      <c r="GZ7" s="33"/>
      <c r="HA7" s="33"/>
      <c r="HB7" s="33"/>
      <c r="HC7" s="33"/>
      <c r="HD7" s="33"/>
      <c r="HE7" s="33"/>
      <c r="HF7" s="33"/>
      <c r="HG7" s="33"/>
      <c r="HH7" s="33"/>
      <c r="HI7" s="33"/>
      <c r="HJ7" s="33"/>
      <c r="HK7" s="33"/>
      <c r="HL7" s="33"/>
      <c r="HM7" s="33"/>
      <c r="HN7" s="33"/>
      <c r="HO7" s="33"/>
      <c r="HP7" s="33"/>
      <c r="HQ7" s="33"/>
      <c r="HR7" s="33"/>
      <c r="HS7" s="33"/>
      <c r="HT7" s="33"/>
      <c r="HU7" s="33"/>
      <c r="HV7" s="33"/>
      <c r="HW7" s="33"/>
      <c r="HX7" s="33"/>
      <c r="HY7" s="33"/>
      <c r="HZ7" s="33"/>
      <c r="IA7" s="33"/>
      <c r="IB7" s="33"/>
      <c r="IC7" s="33"/>
      <c r="ID7" s="33"/>
      <c r="IE7" s="33"/>
      <c r="IF7" s="33"/>
      <c r="IG7" s="33"/>
      <c r="IH7" s="33"/>
      <c r="II7" s="33"/>
      <c r="IJ7" s="33"/>
      <c r="IK7" s="33"/>
      <c r="IL7" s="33"/>
      <c r="IM7" s="33"/>
      <c r="IN7" s="33"/>
      <c r="IO7" s="33"/>
      <c r="IP7" s="33"/>
      <c r="IQ7" s="33"/>
      <c r="IR7" s="33"/>
      <c r="IS7" s="33"/>
      <c r="IT7" s="33"/>
      <c r="IU7" s="33"/>
      <c r="IV7" s="33"/>
      <c r="IW7" s="33"/>
      <c r="IX7" s="33"/>
      <c r="IY7" s="33"/>
      <c r="IZ7" s="33"/>
      <c r="JA7" s="33"/>
      <c r="JB7" s="33"/>
      <c r="JC7" s="33"/>
      <c r="JD7" s="33"/>
      <c r="JE7" s="33"/>
    </row>
    <row r="8" spans="1:265" s="275" customFormat="1" ht="15" customHeight="1" x14ac:dyDescent="0.15">
      <c r="A8" s="37" t="s">
        <v>337</v>
      </c>
      <c r="B8" s="50"/>
      <c r="C8" s="37"/>
      <c r="D8" s="37"/>
      <c r="E8" s="37"/>
      <c r="F8" s="37"/>
      <c r="G8" s="37"/>
      <c r="H8" s="37"/>
      <c r="I8" s="37"/>
      <c r="J8" s="37"/>
      <c r="K8" s="37"/>
      <c r="L8" s="37"/>
      <c r="M8" s="118"/>
      <c r="N8" s="154"/>
      <c r="O8" s="154"/>
      <c r="P8" s="118"/>
      <c r="Q8" s="118"/>
      <c r="R8" s="37"/>
      <c r="S8" s="37"/>
      <c r="T8" s="37"/>
      <c r="U8" s="37"/>
      <c r="V8" s="37"/>
      <c r="W8" s="37"/>
      <c r="X8" s="37"/>
      <c r="Y8" s="37"/>
      <c r="Z8" s="37"/>
      <c r="AA8" s="37"/>
      <c r="AB8" s="37"/>
      <c r="AC8" s="37" t="s">
        <v>528</v>
      </c>
      <c r="AD8" s="160">
        <f>0.25+0.5</f>
        <v>0.75</v>
      </c>
      <c r="AE8" s="160">
        <v>0.2</v>
      </c>
      <c r="AF8" s="160">
        <v>0.05</v>
      </c>
      <c r="AG8" s="155"/>
      <c r="AH8" s="155"/>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c r="DA8" s="37"/>
      <c r="DB8" s="37"/>
      <c r="DC8" s="37"/>
      <c r="DD8" s="37"/>
      <c r="DE8" s="37"/>
      <c r="DF8" s="37"/>
      <c r="DG8" s="37"/>
      <c r="DH8" s="37"/>
      <c r="DI8" s="37"/>
      <c r="DJ8" s="37"/>
      <c r="DK8" s="37"/>
      <c r="DL8" s="37"/>
      <c r="DM8" s="37"/>
      <c r="DN8" s="37"/>
      <c r="DO8" s="37"/>
      <c r="DP8" s="37"/>
      <c r="DQ8" s="37"/>
      <c r="DR8" s="37"/>
      <c r="DS8" s="37"/>
      <c r="DT8" s="37"/>
      <c r="DU8" s="37"/>
      <c r="DV8" s="37"/>
      <c r="DW8" s="37"/>
      <c r="DX8" s="37"/>
      <c r="DY8" s="37"/>
      <c r="DZ8" s="37"/>
      <c r="EA8" s="37"/>
      <c r="EB8" s="37"/>
      <c r="EC8" s="37"/>
      <c r="ED8" s="37"/>
      <c r="EE8" s="37"/>
      <c r="EF8" s="37"/>
      <c r="EG8" s="37"/>
      <c r="EH8" s="37"/>
      <c r="EI8" s="37"/>
      <c r="EJ8" s="37"/>
      <c r="EK8" s="37"/>
      <c r="EL8" s="37"/>
      <c r="EM8" s="37"/>
      <c r="EN8" s="37"/>
      <c r="EO8" s="37"/>
      <c r="EP8" s="37"/>
      <c r="EQ8" s="37"/>
      <c r="ER8" s="37"/>
      <c r="ES8" s="37"/>
      <c r="ET8" s="37"/>
      <c r="EU8" s="37"/>
      <c r="EV8" s="37"/>
      <c r="EW8" s="37"/>
      <c r="EX8" s="37"/>
      <c r="EY8" s="37"/>
      <c r="EZ8" s="37"/>
      <c r="FA8" s="37"/>
      <c r="FB8" s="37"/>
      <c r="FC8" s="37"/>
      <c r="FD8" s="37"/>
      <c r="FE8" s="37"/>
      <c r="FF8" s="37"/>
      <c r="FG8" s="37"/>
      <c r="FH8" s="37"/>
      <c r="FI8" s="37"/>
      <c r="FJ8" s="37"/>
      <c r="FK8" s="37"/>
      <c r="FL8" s="37"/>
      <c r="FM8" s="37"/>
      <c r="FN8" s="37"/>
      <c r="FO8" s="37"/>
      <c r="FP8" s="37"/>
      <c r="FQ8" s="37"/>
      <c r="FR8" s="37"/>
      <c r="FS8" s="37"/>
      <c r="FT8" s="37"/>
      <c r="FU8" s="37"/>
      <c r="FV8" s="37"/>
      <c r="FW8" s="37"/>
      <c r="FX8" s="37"/>
      <c r="FY8" s="37"/>
      <c r="FZ8" s="37"/>
      <c r="GA8" s="37"/>
      <c r="GB8" s="37"/>
      <c r="GC8" s="37"/>
      <c r="GD8" s="37"/>
      <c r="GE8" s="37"/>
      <c r="GF8" s="37"/>
      <c r="GG8" s="37"/>
      <c r="GH8" s="37"/>
      <c r="GI8" s="37"/>
      <c r="GJ8" s="37"/>
      <c r="GK8" s="37"/>
      <c r="GL8" s="37"/>
      <c r="GM8" s="37"/>
      <c r="GN8" s="37"/>
      <c r="GO8" s="37"/>
      <c r="GP8" s="37"/>
      <c r="GQ8" s="37"/>
      <c r="GR8" s="37"/>
      <c r="GS8" s="37"/>
      <c r="GT8" s="37"/>
      <c r="GU8" s="37"/>
      <c r="GV8" s="37"/>
      <c r="GW8" s="37"/>
      <c r="GX8" s="37"/>
      <c r="GY8" s="37"/>
      <c r="GZ8" s="37"/>
      <c r="HA8" s="37"/>
      <c r="HB8" s="37"/>
      <c r="HC8" s="37"/>
      <c r="HD8" s="37"/>
      <c r="HE8" s="37"/>
      <c r="HF8" s="37"/>
      <c r="HG8" s="37"/>
      <c r="HH8" s="37"/>
      <c r="HI8" s="37"/>
      <c r="HJ8" s="37"/>
      <c r="HK8" s="37"/>
      <c r="HL8" s="37"/>
      <c r="HM8" s="37"/>
      <c r="HN8" s="37"/>
      <c r="HO8" s="37"/>
      <c r="HP8" s="37"/>
      <c r="HQ8" s="37"/>
      <c r="HR8" s="37"/>
      <c r="HS8" s="37"/>
      <c r="HT8" s="37"/>
      <c r="HU8" s="37"/>
      <c r="HV8" s="37"/>
      <c r="HW8" s="37"/>
      <c r="HX8" s="37"/>
      <c r="HY8" s="37"/>
      <c r="HZ8" s="37"/>
      <c r="IA8" s="37"/>
      <c r="IB8" s="37"/>
      <c r="IC8" s="37"/>
      <c r="ID8" s="37"/>
      <c r="IE8" s="37"/>
      <c r="IF8" s="37"/>
      <c r="IG8" s="37"/>
      <c r="IH8" s="37"/>
      <c r="II8" s="37"/>
      <c r="IJ8" s="37"/>
      <c r="IK8" s="37"/>
      <c r="IL8" s="37"/>
      <c r="IM8" s="37"/>
      <c r="IN8" s="37"/>
      <c r="IO8" s="37"/>
      <c r="IP8" s="37"/>
      <c r="IQ8" s="37"/>
      <c r="IR8" s="37"/>
      <c r="IS8" s="37"/>
      <c r="IT8" s="37"/>
      <c r="IU8" s="37"/>
      <c r="IV8" s="37"/>
      <c r="IW8" s="37"/>
      <c r="IX8" s="37"/>
      <c r="IY8" s="37"/>
      <c r="IZ8" s="37"/>
      <c r="JA8" s="37"/>
      <c r="JB8" s="37"/>
      <c r="JC8" s="37"/>
      <c r="JD8" s="37"/>
      <c r="JE8" s="37"/>
    </row>
    <row r="9" spans="1:265" ht="15" customHeight="1" x14ac:dyDescent="0.2">
      <c r="A9" s="49"/>
      <c r="B9" s="48"/>
      <c r="C9" s="156"/>
      <c r="D9" s="156"/>
      <c r="E9" s="156"/>
      <c r="F9" s="156"/>
      <c r="G9" s="156"/>
      <c r="H9" s="156"/>
      <c r="I9" s="156"/>
      <c r="J9" s="156"/>
      <c r="K9" s="156"/>
      <c r="L9" s="156"/>
      <c r="M9" s="156"/>
      <c r="N9" s="188" t="s">
        <v>329</v>
      </c>
      <c r="O9" s="634" t="str">
        <f>IF(PROFILE入力!C11="","",PROFILE入力!C11)</f>
        <v/>
      </c>
      <c r="P9" s="634"/>
      <c r="Q9" s="159"/>
      <c r="R9" s="156"/>
      <c r="S9" s="156"/>
      <c r="T9" s="156"/>
      <c r="U9" s="156"/>
      <c r="V9" s="156"/>
      <c r="W9" s="156"/>
      <c r="X9" s="156"/>
      <c r="Y9" s="156"/>
      <c r="Z9" s="156"/>
      <c r="AA9" s="156"/>
      <c r="AB9" s="156"/>
      <c r="AC9" s="156" t="s">
        <v>122</v>
      </c>
      <c r="AD9" s="160">
        <f>0.25+0.5</f>
        <v>0.75</v>
      </c>
      <c r="AE9" s="160">
        <v>0.2</v>
      </c>
      <c r="AF9" s="160">
        <v>0.05</v>
      </c>
      <c r="AG9" s="160"/>
      <c r="AH9" s="156"/>
      <c r="AI9" s="156"/>
      <c r="AJ9" s="156"/>
      <c r="AK9" s="156"/>
      <c r="AL9" s="156"/>
      <c r="AM9" s="156"/>
      <c r="AN9" s="156"/>
      <c r="AO9" s="156"/>
      <c r="AP9" s="156"/>
      <c r="AQ9" s="156"/>
      <c r="AR9" s="156"/>
      <c r="AS9" s="156"/>
      <c r="AT9" s="156"/>
      <c r="AU9" s="156"/>
      <c r="AV9" s="156"/>
      <c r="AW9" s="156"/>
      <c r="AX9" s="156"/>
      <c r="AY9" s="156"/>
      <c r="AZ9" s="156"/>
      <c r="BA9" s="156"/>
      <c r="BB9" s="156"/>
      <c r="BC9" s="156"/>
      <c r="BD9" s="156"/>
      <c r="BE9" s="156"/>
      <c r="BF9" s="156"/>
      <c r="BG9" s="156"/>
      <c r="BH9" s="156"/>
      <c r="BI9" s="156"/>
      <c r="BJ9" s="156"/>
      <c r="BK9" s="156"/>
      <c r="BL9" s="156"/>
      <c r="BM9" s="156"/>
      <c r="BN9" s="156"/>
      <c r="BO9" s="156"/>
      <c r="BP9" s="156"/>
      <c r="BQ9" s="156"/>
      <c r="BR9" s="156"/>
      <c r="BS9" s="156"/>
      <c r="BT9" s="156"/>
      <c r="BU9" s="156"/>
      <c r="BV9" s="156"/>
      <c r="BW9" s="156"/>
      <c r="BX9" s="156"/>
      <c r="BY9" s="156"/>
      <c r="BZ9" s="156"/>
      <c r="CA9" s="156"/>
      <c r="CB9" s="156"/>
      <c r="CC9" s="156"/>
      <c r="CD9" s="156"/>
      <c r="CE9" s="156"/>
      <c r="CF9" s="156"/>
      <c r="CG9" s="156"/>
      <c r="CH9" s="156"/>
      <c r="CI9" s="156"/>
      <c r="CJ9" s="156"/>
      <c r="CK9" s="156"/>
      <c r="CL9" s="156"/>
      <c r="CM9" s="156"/>
      <c r="CN9" s="156"/>
      <c r="CO9" s="156"/>
      <c r="CP9" s="156"/>
      <c r="CQ9" s="156"/>
      <c r="CR9" s="156"/>
      <c r="CS9" s="156"/>
      <c r="CT9" s="156"/>
      <c r="CU9" s="156"/>
      <c r="CV9" s="156"/>
      <c r="CW9" s="156"/>
      <c r="CX9" s="156"/>
      <c r="CY9" s="156"/>
      <c r="CZ9" s="156"/>
      <c r="DA9" s="156"/>
      <c r="DB9" s="156"/>
      <c r="DC9" s="156"/>
      <c r="DD9" s="156"/>
      <c r="DE9" s="156"/>
      <c r="DF9" s="156"/>
      <c r="DG9" s="156"/>
      <c r="DH9" s="156"/>
      <c r="DI9" s="156"/>
      <c r="DJ9" s="156"/>
      <c r="DK9" s="156"/>
      <c r="DL9" s="156"/>
      <c r="DM9" s="156"/>
      <c r="DN9" s="156"/>
      <c r="DO9" s="156"/>
      <c r="DP9" s="156"/>
      <c r="DQ9" s="156"/>
      <c r="DR9" s="156"/>
      <c r="DS9" s="156"/>
      <c r="DT9" s="156"/>
      <c r="DU9" s="156"/>
      <c r="DV9" s="156"/>
      <c r="DW9" s="156"/>
      <c r="DX9" s="156"/>
      <c r="DY9" s="156"/>
      <c r="DZ9" s="156"/>
      <c r="EA9" s="156"/>
      <c r="EB9" s="156"/>
      <c r="EC9" s="156"/>
      <c r="ED9" s="156"/>
      <c r="EE9" s="156"/>
      <c r="EF9" s="156"/>
      <c r="EG9" s="156"/>
      <c r="EH9" s="156"/>
      <c r="EI9" s="156"/>
      <c r="EJ9" s="156"/>
      <c r="EK9" s="156"/>
      <c r="EL9" s="156"/>
      <c r="EM9" s="156"/>
      <c r="EN9" s="156"/>
      <c r="EO9" s="156"/>
      <c r="EP9" s="156"/>
      <c r="EQ9" s="156"/>
      <c r="ER9" s="156"/>
      <c r="ES9" s="156"/>
      <c r="ET9" s="156"/>
      <c r="EU9" s="156"/>
      <c r="EV9" s="156"/>
      <c r="EW9" s="156"/>
      <c r="EX9" s="156"/>
      <c r="EY9" s="156"/>
      <c r="EZ9" s="156"/>
      <c r="FA9" s="156"/>
      <c r="FB9" s="156"/>
      <c r="FC9" s="156"/>
      <c r="FD9" s="156"/>
      <c r="FE9" s="156"/>
      <c r="FF9" s="156"/>
      <c r="FG9" s="156"/>
      <c r="FH9" s="156"/>
      <c r="FI9" s="156"/>
      <c r="FJ9" s="156"/>
      <c r="FK9" s="156"/>
      <c r="FL9" s="156"/>
      <c r="FM9" s="156"/>
      <c r="FN9" s="156"/>
      <c r="FO9" s="156"/>
      <c r="FP9" s="156"/>
      <c r="FQ9" s="156"/>
      <c r="FR9" s="156"/>
      <c r="FS9" s="156"/>
      <c r="FT9" s="156"/>
      <c r="FU9" s="156"/>
      <c r="FV9" s="156"/>
      <c r="FW9" s="156"/>
      <c r="FX9" s="156"/>
      <c r="FY9" s="156"/>
      <c r="FZ9" s="156"/>
      <c r="GA9" s="156"/>
      <c r="GB9" s="156"/>
      <c r="GC9" s="156"/>
      <c r="GD9" s="156"/>
      <c r="GE9" s="156"/>
      <c r="GF9" s="156"/>
      <c r="GG9" s="156"/>
      <c r="GH9" s="156"/>
      <c r="GI9" s="156"/>
      <c r="GJ9" s="156"/>
      <c r="GK9" s="156"/>
      <c r="GL9" s="156"/>
      <c r="GM9" s="156"/>
      <c r="GN9" s="156"/>
      <c r="GO9" s="156"/>
      <c r="GP9" s="156"/>
      <c r="GQ9" s="156"/>
      <c r="GR9" s="156"/>
      <c r="GS9" s="156"/>
      <c r="GT9" s="156"/>
      <c r="GU9" s="156"/>
      <c r="GV9" s="156"/>
      <c r="GW9" s="156"/>
      <c r="GX9" s="156"/>
      <c r="GY9" s="156"/>
      <c r="GZ9" s="156"/>
      <c r="HA9" s="156"/>
      <c r="HB9" s="156"/>
      <c r="HC9" s="156"/>
      <c r="HD9" s="156"/>
      <c r="HE9" s="156"/>
      <c r="HF9" s="156"/>
      <c r="HG9" s="156"/>
      <c r="HH9" s="156"/>
      <c r="HI9" s="156"/>
      <c r="HJ9" s="156"/>
      <c r="HK9" s="156"/>
      <c r="HL9" s="156"/>
      <c r="HM9" s="156"/>
      <c r="HN9" s="156"/>
      <c r="HO9" s="156"/>
      <c r="HP9" s="156"/>
      <c r="HQ9" s="156"/>
      <c r="HR9" s="156"/>
      <c r="HS9" s="156"/>
      <c r="HT9" s="156"/>
      <c r="HU9" s="156"/>
      <c r="HV9" s="156"/>
      <c r="HW9" s="156"/>
      <c r="HX9" s="156"/>
      <c r="HY9" s="156"/>
      <c r="HZ9" s="156"/>
      <c r="IA9" s="156"/>
      <c r="IB9" s="156"/>
      <c r="IC9" s="156"/>
      <c r="ID9" s="156"/>
      <c r="IE9" s="156"/>
      <c r="IF9" s="156"/>
      <c r="IG9" s="156"/>
      <c r="IH9" s="156"/>
      <c r="II9" s="156"/>
      <c r="IJ9" s="156"/>
      <c r="IK9" s="156"/>
      <c r="IL9" s="156"/>
      <c r="IM9" s="156"/>
      <c r="IN9" s="156"/>
      <c r="IO9" s="156"/>
      <c r="IP9" s="156"/>
      <c r="IQ9" s="156"/>
      <c r="IR9" s="156"/>
      <c r="IS9" s="156"/>
      <c r="IT9" s="156"/>
      <c r="IU9" s="156"/>
      <c r="IV9" s="156"/>
      <c r="IW9" s="156"/>
      <c r="IX9" s="156"/>
      <c r="IY9" s="156"/>
      <c r="IZ9" s="156"/>
      <c r="JA9" s="156"/>
      <c r="JB9" s="156"/>
      <c r="JC9" s="156"/>
      <c r="JD9" s="156"/>
      <c r="JE9" s="274"/>
    </row>
    <row r="10" spans="1:265" x14ac:dyDescent="0.2">
      <c r="A10" s="47"/>
      <c r="B10" s="48"/>
      <c r="C10" s="156"/>
      <c r="D10" s="156"/>
      <c r="E10" s="156"/>
      <c r="F10" s="156"/>
      <c r="G10" s="156"/>
      <c r="H10" s="156"/>
      <c r="I10" s="156"/>
      <c r="J10" s="156"/>
      <c r="K10" s="156"/>
      <c r="L10" s="156"/>
      <c r="M10" s="156"/>
      <c r="N10" s="156"/>
      <c r="O10" s="156"/>
      <c r="P10" s="156"/>
      <c r="Q10" s="117"/>
      <c r="R10" s="156"/>
      <c r="S10" s="156"/>
      <c r="T10" s="156"/>
      <c r="U10" s="156"/>
      <c r="V10" s="156"/>
      <c r="W10" s="156"/>
      <c r="X10" s="156"/>
      <c r="Y10" s="156"/>
      <c r="Z10" s="156"/>
      <c r="AA10" s="156"/>
      <c r="AB10" s="156"/>
      <c r="AC10" s="156" t="s">
        <v>186</v>
      </c>
      <c r="AD10" s="160">
        <f>0.25+0.5</f>
        <v>0.75</v>
      </c>
      <c r="AE10" s="160">
        <v>0.2</v>
      </c>
      <c r="AF10" s="160">
        <v>0.05</v>
      </c>
      <c r="AG10" s="160"/>
      <c r="AH10" s="156"/>
      <c r="AI10" s="156"/>
      <c r="AJ10" s="156"/>
      <c r="AK10" s="156"/>
      <c r="AL10" s="156"/>
      <c r="AM10" s="156"/>
      <c r="AN10" s="156"/>
      <c r="AO10" s="156"/>
      <c r="AP10" s="156"/>
      <c r="AQ10" s="156"/>
      <c r="AR10" s="156"/>
      <c r="AS10" s="156"/>
      <c r="AT10" s="156"/>
      <c r="AU10" s="156"/>
      <c r="AV10" s="156"/>
      <c r="AW10" s="156"/>
      <c r="AX10" s="156"/>
      <c r="AY10" s="156"/>
      <c r="AZ10" s="156"/>
      <c r="BA10" s="156"/>
      <c r="BB10" s="156"/>
      <c r="BC10" s="156"/>
      <c r="BD10" s="156"/>
      <c r="BE10" s="156"/>
      <c r="BF10" s="156"/>
      <c r="BG10" s="156"/>
      <c r="BH10" s="156"/>
      <c r="BI10" s="156"/>
      <c r="BJ10" s="156"/>
      <c r="BK10" s="156"/>
      <c r="BL10" s="156"/>
      <c r="BM10" s="156"/>
      <c r="BN10" s="156"/>
      <c r="BO10" s="156"/>
      <c r="BP10" s="156"/>
      <c r="BQ10" s="156"/>
      <c r="BR10" s="156"/>
      <c r="BS10" s="156"/>
      <c r="BT10" s="156"/>
      <c r="BU10" s="156"/>
      <c r="BV10" s="156"/>
      <c r="BW10" s="156"/>
      <c r="BX10" s="156"/>
      <c r="BY10" s="156"/>
      <c r="BZ10" s="156"/>
      <c r="CA10" s="156"/>
      <c r="CB10" s="156"/>
      <c r="CC10" s="156"/>
      <c r="CD10" s="156"/>
      <c r="CE10" s="156"/>
      <c r="CF10" s="156"/>
      <c r="CG10" s="156"/>
      <c r="CH10" s="156"/>
      <c r="CI10" s="156"/>
      <c r="CJ10" s="156"/>
      <c r="CK10" s="156"/>
      <c r="CL10" s="156"/>
      <c r="CM10" s="156"/>
      <c r="CN10" s="156"/>
      <c r="CO10" s="156"/>
      <c r="CP10" s="156"/>
      <c r="CQ10" s="156"/>
      <c r="CR10" s="156"/>
      <c r="CS10" s="156"/>
      <c r="CT10" s="156"/>
      <c r="CU10" s="156"/>
      <c r="CV10" s="156"/>
      <c r="CW10" s="156"/>
      <c r="CX10" s="156"/>
      <c r="CY10" s="156"/>
      <c r="CZ10" s="156"/>
      <c r="DA10" s="156"/>
      <c r="DB10" s="156"/>
      <c r="DC10" s="156"/>
      <c r="DD10" s="156"/>
      <c r="DE10" s="156"/>
      <c r="DF10" s="156"/>
      <c r="DG10" s="156"/>
      <c r="DH10" s="156"/>
      <c r="DI10" s="156"/>
      <c r="DJ10" s="156"/>
      <c r="DK10" s="156"/>
      <c r="DL10" s="156"/>
      <c r="DM10" s="156"/>
      <c r="DN10" s="156"/>
      <c r="DO10" s="156"/>
      <c r="DP10" s="156"/>
      <c r="DQ10" s="156"/>
      <c r="DR10" s="156"/>
      <c r="DS10" s="156"/>
      <c r="DT10" s="156"/>
      <c r="DU10" s="156"/>
      <c r="DV10" s="156"/>
      <c r="DW10" s="156"/>
      <c r="DX10" s="156"/>
      <c r="DY10" s="156"/>
      <c r="DZ10" s="156"/>
      <c r="EA10" s="156"/>
      <c r="EB10" s="156"/>
      <c r="EC10" s="156"/>
      <c r="ED10" s="156"/>
      <c r="EE10" s="156"/>
      <c r="EF10" s="156"/>
      <c r="EG10" s="156"/>
      <c r="EH10" s="156"/>
      <c r="EI10" s="156"/>
      <c r="EJ10" s="156"/>
      <c r="EK10" s="156"/>
      <c r="EL10" s="156"/>
      <c r="EM10" s="156"/>
      <c r="EN10" s="156"/>
      <c r="EO10" s="156"/>
      <c r="EP10" s="156"/>
      <c r="EQ10" s="156"/>
      <c r="ER10" s="156"/>
      <c r="ES10" s="156"/>
      <c r="ET10" s="156"/>
      <c r="EU10" s="156"/>
      <c r="EV10" s="156"/>
      <c r="EW10" s="156"/>
      <c r="EX10" s="156"/>
      <c r="EY10" s="156"/>
      <c r="EZ10" s="156"/>
      <c r="FA10" s="156"/>
      <c r="FB10" s="156"/>
      <c r="FC10" s="156"/>
      <c r="FD10" s="156"/>
      <c r="FE10" s="156"/>
      <c r="FF10" s="156"/>
      <c r="FG10" s="156"/>
      <c r="FH10" s="156"/>
      <c r="FI10" s="156"/>
      <c r="FJ10" s="156"/>
      <c r="FK10" s="156"/>
      <c r="FL10" s="156"/>
      <c r="FM10" s="156"/>
      <c r="FN10" s="156"/>
      <c r="FO10" s="156"/>
      <c r="FP10" s="156"/>
      <c r="FQ10" s="156"/>
      <c r="FR10" s="156"/>
      <c r="FS10" s="156"/>
      <c r="FT10" s="156"/>
      <c r="FU10" s="156"/>
      <c r="FV10" s="156"/>
      <c r="FW10" s="156"/>
      <c r="FX10" s="156"/>
      <c r="FY10" s="156"/>
      <c r="FZ10" s="156"/>
      <c r="GA10" s="156"/>
      <c r="GB10" s="156"/>
      <c r="GC10" s="156"/>
      <c r="GD10" s="156"/>
      <c r="GE10" s="156"/>
      <c r="GF10" s="156"/>
      <c r="GG10" s="156"/>
      <c r="GH10" s="156"/>
      <c r="GI10" s="156"/>
      <c r="GJ10" s="156"/>
      <c r="GK10" s="156"/>
      <c r="GL10" s="156"/>
      <c r="GM10" s="156"/>
      <c r="GN10" s="156"/>
      <c r="GO10" s="156"/>
      <c r="GP10" s="156"/>
      <c r="GQ10" s="156"/>
      <c r="GR10" s="156"/>
      <c r="GS10" s="156"/>
      <c r="GT10" s="156"/>
      <c r="GU10" s="156"/>
      <c r="GV10" s="156"/>
      <c r="GW10" s="156"/>
      <c r="GX10" s="156"/>
      <c r="GY10" s="156"/>
      <c r="GZ10" s="156"/>
      <c r="HA10" s="156"/>
      <c r="HB10" s="156"/>
      <c r="HC10" s="156"/>
      <c r="HD10" s="156"/>
      <c r="HE10" s="156"/>
      <c r="HF10" s="156"/>
      <c r="HG10" s="156"/>
      <c r="HH10" s="156"/>
      <c r="HI10" s="156"/>
      <c r="HJ10" s="156"/>
      <c r="HK10" s="156"/>
      <c r="HL10" s="156"/>
      <c r="HM10" s="156"/>
      <c r="HN10" s="156"/>
      <c r="HO10" s="156"/>
      <c r="HP10" s="156"/>
      <c r="HQ10" s="156"/>
      <c r="HR10" s="156"/>
      <c r="HS10" s="156"/>
      <c r="HT10" s="156"/>
      <c r="HU10" s="156"/>
      <c r="HV10" s="156"/>
      <c r="HW10" s="156"/>
      <c r="HX10" s="156"/>
      <c r="HY10" s="156"/>
      <c r="HZ10" s="156"/>
      <c r="IA10" s="156"/>
      <c r="IB10" s="156"/>
      <c r="IC10" s="156"/>
      <c r="ID10" s="156"/>
      <c r="IE10" s="156"/>
      <c r="IF10" s="156"/>
      <c r="IG10" s="156"/>
      <c r="IH10" s="156"/>
      <c r="II10" s="156"/>
      <c r="IJ10" s="156"/>
      <c r="IK10" s="156"/>
      <c r="IL10" s="156"/>
      <c r="IM10" s="156"/>
      <c r="IN10" s="156"/>
      <c r="IO10" s="156"/>
      <c r="IP10" s="156"/>
      <c r="IQ10" s="156"/>
      <c r="IR10" s="156"/>
      <c r="IS10" s="156"/>
      <c r="IT10" s="156"/>
      <c r="IU10" s="156"/>
      <c r="IV10" s="156"/>
      <c r="IW10" s="156"/>
      <c r="IX10" s="156"/>
      <c r="IY10" s="156"/>
      <c r="IZ10" s="156"/>
      <c r="JA10" s="156"/>
      <c r="JB10" s="156"/>
      <c r="JC10" s="156"/>
      <c r="JD10" s="156"/>
      <c r="JE10" s="274"/>
    </row>
    <row r="11" spans="1:265" ht="15" customHeight="1" x14ac:dyDescent="0.2">
      <c r="A11" s="47"/>
      <c r="B11" s="156"/>
      <c r="C11" s="156"/>
      <c r="D11" s="156"/>
      <c r="E11" s="156"/>
      <c r="F11" s="156"/>
      <c r="G11" s="156"/>
      <c r="H11" s="156"/>
      <c r="I11" s="156"/>
      <c r="J11" s="156"/>
      <c r="K11" s="156"/>
      <c r="L11" s="156"/>
      <c r="M11" s="163" t="s">
        <v>321</v>
      </c>
      <c r="N11" s="164">
        <f>PROFILE入力!C2</f>
        <v>0</v>
      </c>
      <c r="O11" s="156"/>
      <c r="P11" s="156"/>
      <c r="Q11" s="159"/>
      <c r="R11" s="156"/>
      <c r="S11" s="156"/>
      <c r="T11" s="156"/>
      <c r="U11" s="156"/>
      <c r="V11" s="156"/>
      <c r="W11" s="156"/>
      <c r="X11" s="156"/>
      <c r="Y11" s="156"/>
      <c r="Z11" s="156"/>
      <c r="AA11" s="156"/>
      <c r="AB11" s="156"/>
      <c r="AC11" s="156" t="s">
        <v>126</v>
      </c>
      <c r="AD11" s="160">
        <f>0.15+0.7</f>
        <v>0.85</v>
      </c>
      <c r="AE11" s="160">
        <v>0.1</v>
      </c>
      <c r="AF11" s="160">
        <v>0.05</v>
      </c>
      <c r="AG11" s="160"/>
      <c r="AH11" s="156"/>
      <c r="AI11" s="156"/>
      <c r="AJ11" s="156"/>
      <c r="AK11" s="156"/>
      <c r="AL11" s="156"/>
      <c r="AM11" s="156"/>
      <c r="AN11" s="156"/>
      <c r="AO11" s="156"/>
      <c r="AP11" s="156"/>
      <c r="AQ11" s="156"/>
      <c r="AR11" s="156"/>
      <c r="AS11" s="156"/>
      <c r="AT11" s="156"/>
      <c r="AU11" s="156"/>
      <c r="AV11" s="156"/>
      <c r="AW11" s="156"/>
      <c r="AX11" s="156"/>
      <c r="AY11" s="156"/>
      <c r="AZ11" s="156"/>
      <c r="BA11" s="156"/>
      <c r="BB11" s="156"/>
      <c r="BC11" s="156"/>
      <c r="BD11" s="156"/>
      <c r="BE11" s="156"/>
      <c r="BF11" s="156"/>
      <c r="BG11" s="156"/>
      <c r="BH11" s="156"/>
      <c r="BI11" s="156"/>
      <c r="BJ11" s="156"/>
      <c r="BK11" s="156"/>
      <c r="BL11" s="156"/>
      <c r="BM11" s="156"/>
      <c r="BN11" s="156"/>
      <c r="BO11" s="156"/>
      <c r="BP11" s="156"/>
      <c r="BQ11" s="156"/>
      <c r="BR11" s="156"/>
      <c r="BS11" s="156"/>
      <c r="BT11" s="156"/>
      <c r="BU11" s="156"/>
      <c r="BV11" s="156"/>
      <c r="BW11" s="156"/>
      <c r="BX11" s="156"/>
      <c r="BY11" s="156"/>
      <c r="BZ11" s="156"/>
      <c r="CA11" s="156"/>
      <c r="CB11" s="156"/>
      <c r="CC11" s="156"/>
      <c r="CD11" s="156"/>
      <c r="CE11" s="156"/>
      <c r="CF11" s="156"/>
      <c r="CG11" s="156"/>
      <c r="CH11" s="156"/>
      <c r="CI11" s="156"/>
      <c r="CJ11" s="156"/>
      <c r="CK11" s="156"/>
      <c r="CL11" s="156"/>
      <c r="CM11" s="156"/>
      <c r="CN11" s="156"/>
      <c r="CO11" s="156"/>
      <c r="CP11" s="156"/>
      <c r="CQ11" s="156"/>
      <c r="CR11" s="156"/>
      <c r="CS11" s="156"/>
      <c r="CT11" s="156"/>
      <c r="CU11" s="156"/>
      <c r="CV11" s="156"/>
      <c r="CW11" s="156"/>
      <c r="CX11" s="156"/>
      <c r="CY11" s="156"/>
      <c r="CZ11" s="156"/>
      <c r="DA11" s="156"/>
      <c r="DB11" s="156"/>
      <c r="DC11" s="156"/>
      <c r="DD11" s="156"/>
      <c r="DE11" s="156"/>
      <c r="DF11" s="156"/>
      <c r="DG11" s="156"/>
      <c r="DH11" s="156"/>
      <c r="DI11" s="156"/>
      <c r="DJ11" s="156"/>
      <c r="DK11" s="156"/>
      <c r="DL11" s="156"/>
      <c r="DM11" s="156"/>
      <c r="DN11" s="156"/>
      <c r="DO11" s="156"/>
      <c r="DP11" s="156"/>
      <c r="DQ11" s="156"/>
      <c r="DR11" s="156"/>
      <c r="DS11" s="156"/>
      <c r="DT11" s="156"/>
      <c r="DU11" s="156"/>
      <c r="DV11" s="156"/>
      <c r="DW11" s="156"/>
      <c r="DX11" s="156"/>
      <c r="DY11" s="156"/>
      <c r="DZ11" s="156"/>
      <c r="EA11" s="156"/>
      <c r="EB11" s="156"/>
      <c r="EC11" s="156"/>
      <c r="ED11" s="156"/>
      <c r="EE11" s="156"/>
      <c r="EF11" s="156"/>
      <c r="EG11" s="156"/>
      <c r="EH11" s="156"/>
      <c r="EI11" s="156"/>
      <c r="EJ11" s="156"/>
      <c r="EK11" s="156"/>
      <c r="EL11" s="156"/>
      <c r="EM11" s="156"/>
      <c r="EN11" s="156"/>
      <c r="EO11" s="156"/>
      <c r="EP11" s="156"/>
      <c r="EQ11" s="156"/>
      <c r="ER11" s="156"/>
      <c r="ES11" s="156"/>
      <c r="ET11" s="156"/>
      <c r="EU11" s="156"/>
      <c r="EV11" s="156"/>
      <c r="EW11" s="156"/>
      <c r="EX11" s="156"/>
      <c r="EY11" s="156"/>
      <c r="EZ11" s="156"/>
      <c r="FA11" s="156"/>
      <c r="FB11" s="156"/>
      <c r="FC11" s="156"/>
      <c r="FD11" s="156"/>
      <c r="FE11" s="156"/>
      <c r="FF11" s="156"/>
      <c r="FG11" s="156"/>
      <c r="FH11" s="156"/>
      <c r="FI11" s="156"/>
      <c r="FJ11" s="156"/>
      <c r="FK11" s="156"/>
      <c r="FL11" s="156"/>
      <c r="FM11" s="156"/>
      <c r="FN11" s="156"/>
      <c r="FO11" s="156"/>
      <c r="FP11" s="156"/>
      <c r="FQ11" s="156"/>
      <c r="FR11" s="156"/>
      <c r="FS11" s="156"/>
      <c r="FT11" s="156"/>
      <c r="FU11" s="156"/>
      <c r="FV11" s="156"/>
      <c r="FW11" s="156"/>
      <c r="FX11" s="156"/>
      <c r="FY11" s="156"/>
      <c r="FZ11" s="156"/>
      <c r="GA11" s="156"/>
      <c r="GB11" s="156"/>
      <c r="GC11" s="156"/>
      <c r="GD11" s="156"/>
      <c r="GE11" s="156"/>
      <c r="GF11" s="156"/>
      <c r="GG11" s="156"/>
      <c r="GH11" s="156"/>
      <c r="GI11" s="156"/>
      <c r="GJ11" s="156"/>
      <c r="GK11" s="156"/>
      <c r="GL11" s="156"/>
      <c r="GM11" s="156"/>
      <c r="GN11" s="156"/>
      <c r="GO11" s="156"/>
      <c r="GP11" s="156"/>
      <c r="GQ11" s="156"/>
      <c r="GR11" s="156"/>
      <c r="GS11" s="156"/>
      <c r="GT11" s="156"/>
      <c r="GU11" s="156"/>
      <c r="GV11" s="156"/>
      <c r="GW11" s="156"/>
      <c r="GX11" s="156"/>
      <c r="GY11" s="156"/>
      <c r="GZ11" s="156"/>
      <c r="HA11" s="156"/>
      <c r="HB11" s="156"/>
      <c r="HC11" s="156"/>
      <c r="HD11" s="156"/>
      <c r="HE11" s="156"/>
      <c r="HF11" s="156"/>
      <c r="HG11" s="156"/>
      <c r="HH11" s="156"/>
      <c r="HI11" s="156"/>
      <c r="HJ11" s="156"/>
      <c r="HK11" s="156"/>
      <c r="HL11" s="156"/>
      <c r="HM11" s="156"/>
      <c r="HN11" s="156"/>
      <c r="HO11" s="156"/>
      <c r="HP11" s="156"/>
      <c r="HQ11" s="156"/>
      <c r="HR11" s="156"/>
      <c r="HS11" s="156"/>
      <c r="HT11" s="156"/>
      <c r="HU11" s="156"/>
      <c r="HV11" s="156"/>
      <c r="HW11" s="156"/>
      <c r="HX11" s="156"/>
      <c r="HY11" s="156"/>
      <c r="HZ11" s="156"/>
      <c r="IA11" s="156"/>
      <c r="IB11" s="156"/>
      <c r="IC11" s="156"/>
      <c r="ID11" s="156"/>
      <c r="IE11" s="156"/>
      <c r="IF11" s="156"/>
      <c r="IG11" s="156"/>
      <c r="IH11" s="156"/>
      <c r="II11" s="156"/>
      <c r="IJ11" s="156"/>
      <c r="IK11" s="156"/>
      <c r="IL11" s="156"/>
      <c r="IM11" s="156"/>
      <c r="IN11" s="156"/>
      <c r="IO11" s="156"/>
      <c r="IP11" s="156"/>
      <c r="IQ11" s="156"/>
      <c r="IR11" s="156"/>
      <c r="IS11" s="156"/>
      <c r="IT11" s="156"/>
      <c r="IU11" s="156"/>
      <c r="IV11" s="156"/>
      <c r="IW11" s="156"/>
      <c r="IX11" s="156"/>
      <c r="IY11" s="156"/>
      <c r="IZ11" s="156"/>
      <c r="JA11" s="156"/>
      <c r="JB11" s="156"/>
      <c r="JC11" s="156"/>
      <c r="JD11" s="156"/>
      <c r="JE11" s="274"/>
    </row>
    <row r="12" spans="1:265" ht="30" customHeight="1" x14ac:dyDescent="0.2">
      <c r="A12" s="49"/>
      <c r="B12" s="48"/>
      <c r="C12" s="156"/>
      <c r="D12" s="156"/>
      <c r="E12" s="156"/>
      <c r="F12" s="156"/>
      <c r="G12" s="156"/>
      <c r="H12" s="156"/>
      <c r="I12" s="156"/>
      <c r="J12" s="156"/>
      <c r="K12" s="156"/>
      <c r="L12" s="156"/>
      <c r="M12" s="259" t="s">
        <v>320</v>
      </c>
      <c r="N12" s="638">
        <f>PROFILE入力!C3</f>
        <v>0</v>
      </c>
      <c r="O12" s="638"/>
      <c r="P12" s="638"/>
      <c r="Q12" s="260" t="s">
        <v>322</v>
      </c>
      <c r="R12" s="156"/>
      <c r="S12" s="276"/>
      <c r="T12" s="156"/>
      <c r="U12" s="156"/>
      <c r="V12" s="156"/>
      <c r="W12" s="156"/>
      <c r="X12" s="156"/>
      <c r="Y12" s="156"/>
      <c r="Z12" s="156"/>
      <c r="AA12" s="156"/>
      <c r="AB12" s="156"/>
      <c r="AC12" s="156" t="s">
        <v>30</v>
      </c>
      <c r="AD12" s="160">
        <f>0.15+0.7</f>
        <v>0.85</v>
      </c>
      <c r="AE12" s="160">
        <v>0.1</v>
      </c>
      <c r="AF12" s="160">
        <v>0.05</v>
      </c>
      <c r="AG12" s="160"/>
      <c r="AH12" s="156"/>
      <c r="AI12" s="156"/>
      <c r="AJ12" s="156"/>
      <c r="AK12" s="156"/>
      <c r="AL12" s="156"/>
      <c r="AM12" s="156"/>
      <c r="AN12" s="156"/>
      <c r="AO12" s="156"/>
      <c r="AP12" s="156"/>
      <c r="AQ12" s="156"/>
      <c r="AR12" s="156"/>
      <c r="AS12" s="156"/>
      <c r="AT12" s="156"/>
      <c r="AU12" s="156"/>
      <c r="AV12" s="156"/>
      <c r="AW12" s="156"/>
      <c r="AX12" s="156"/>
      <c r="AY12" s="156"/>
      <c r="AZ12" s="156"/>
      <c r="BA12" s="156"/>
      <c r="BB12" s="156"/>
      <c r="BC12" s="156"/>
      <c r="BD12" s="156"/>
      <c r="BE12" s="156"/>
      <c r="BF12" s="156"/>
      <c r="BG12" s="156"/>
      <c r="BH12" s="156"/>
      <c r="BI12" s="156"/>
      <c r="BJ12" s="156"/>
      <c r="BK12" s="156"/>
      <c r="BL12" s="156"/>
      <c r="BM12" s="156"/>
      <c r="BN12" s="156"/>
      <c r="BO12" s="156"/>
      <c r="BP12" s="156"/>
      <c r="BQ12" s="156"/>
      <c r="BR12" s="156"/>
      <c r="BS12" s="156"/>
      <c r="BT12" s="156"/>
      <c r="BU12" s="156"/>
      <c r="BV12" s="156"/>
      <c r="BW12" s="156"/>
      <c r="BX12" s="156"/>
      <c r="BY12" s="156"/>
      <c r="BZ12" s="156"/>
      <c r="CA12" s="156"/>
      <c r="CB12" s="156"/>
      <c r="CC12" s="156"/>
      <c r="CD12" s="156"/>
      <c r="CE12" s="156"/>
      <c r="CF12" s="156"/>
      <c r="CG12" s="156"/>
      <c r="CH12" s="156"/>
      <c r="CI12" s="156"/>
      <c r="CJ12" s="156"/>
      <c r="CK12" s="156"/>
      <c r="CL12" s="156"/>
      <c r="CM12" s="156"/>
      <c r="CN12" s="156"/>
      <c r="CO12" s="156"/>
      <c r="CP12" s="156"/>
      <c r="CQ12" s="156"/>
      <c r="CR12" s="156"/>
      <c r="CS12" s="156"/>
      <c r="CT12" s="156"/>
      <c r="CU12" s="156"/>
      <c r="CV12" s="156"/>
      <c r="CW12" s="156"/>
      <c r="CX12" s="156"/>
      <c r="CY12" s="156"/>
      <c r="CZ12" s="156"/>
      <c r="DA12" s="156"/>
      <c r="DB12" s="156"/>
      <c r="DC12" s="156"/>
      <c r="DD12" s="156"/>
      <c r="DE12" s="156"/>
      <c r="DF12" s="156"/>
      <c r="DG12" s="156"/>
      <c r="DH12" s="156"/>
      <c r="DI12" s="156"/>
      <c r="DJ12" s="156"/>
      <c r="DK12" s="156"/>
      <c r="DL12" s="156"/>
      <c r="DM12" s="156"/>
      <c r="DN12" s="156"/>
      <c r="DO12" s="156"/>
      <c r="DP12" s="156"/>
      <c r="DQ12" s="156"/>
      <c r="DR12" s="156"/>
      <c r="DS12" s="156"/>
      <c r="DT12" s="156"/>
      <c r="DU12" s="156"/>
      <c r="DV12" s="156"/>
      <c r="DW12" s="156"/>
      <c r="DX12" s="156"/>
      <c r="DY12" s="156"/>
      <c r="DZ12" s="156"/>
      <c r="EA12" s="156"/>
      <c r="EB12" s="156"/>
      <c r="EC12" s="156"/>
      <c r="ED12" s="156"/>
      <c r="EE12" s="156"/>
      <c r="EF12" s="156"/>
      <c r="EG12" s="156"/>
      <c r="EH12" s="156"/>
      <c r="EI12" s="156"/>
      <c r="EJ12" s="156"/>
      <c r="EK12" s="156"/>
      <c r="EL12" s="156"/>
      <c r="EM12" s="156"/>
      <c r="EN12" s="156"/>
      <c r="EO12" s="156"/>
      <c r="EP12" s="156"/>
      <c r="EQ12" s="156"/>
      <c r="ER12" s="156"/>
      <c r="ES12" s="156"/>
      <c r="ET12" s="156"/>
      <c r="EU12" s="156"/>
      <c r="EV12" s="156"/>
      <c r="EW12" s="156"/>
      <c r="EX12" s="156"/>
      <c r="EY12" s="156"/>
      <c r="EZ12" s="156"/>
      <c r="FA12" s="156"/>
      <c r="FB12" s="156"/>
      <c r="FC12" s="156"/>
      <c r="FD12" s="156"/>
      <c r="FE12" s="156"/>
      <c r="FF12" s="156"/>
      <c r="FG12" s="156"/>
      <c r="FH12" s="156"/>
      <c r="FI12" s="156"/>
      <c r="FJ12" s="156"/>
      <c r="FK12" s="156"/>
      <c r="FL12" s="156"/>
      <c r="FM12" s="156"/>
      <c r="FN12" s="156"/>
      <c r="FO12" s="156"/>
      <c r="FP12" s="156"/>
      <c r="FQ12" s="156"/>
      <c r="FR12" s="156"/>
      <c r="FS12" s="156"/>
      <c r="FT12" s="156"/>
      <c r="FU12" s="156"/>
      <c r="FV12" s="156"/>
      <c r="FW12" s="156"/>
      <c r="FX12" s="156"/>
      <c r="FY12" s="156"/>
      <c r="FZ12" s="156"/>
      <c r="GA12" s="156"/>
      <c r="GB12" s="156"/>
      <c r="GC12" s="156"/>
      <c r="GD12" s="156"/>
      <c r="GE12" s="156"/>
      <c r="GF12" s="156"/>
      <c r="GG12" s="156"/>
      <c r="GH12" s="156"/>
      <c r="GI12" s="156"/>
      <c r="GJ12" s="156"/>
      <c r="GK12" s="156"/>
      <c r="GL12" s="156"/>
      <c r="GM12" s="156"/>
      <c r="GN12" s="156"/>
      <c r="GO12" s="156"/>
      <c r="GP12" s="156"/>
      <c r="GQ12" s="156"/>
      <c r="GR12" s="156"/>
      <c r="GS12" s="156"/>
      <c r="GT12" s="156"/>
      <c r="GU12" s="156"/>
      <c r="GV12" s="156"/>
      <c r="GW12" s="156"/>
      <c r="GX12" s="156"/>
      <c r="GY12" s="156"/>
      <c r="GZ12" s="156"/>
      <c r="HA12" s="156"/>
      <c r="HB12" s="156"/>
      <c r="HC12" s="156"/>
      <c r="HD12" s="156"/>
      <c r="HE12" s="156"/>
      <c r="HF12" s="156"/>
      <c r="HG12" s="156"/>
      <c r="HH12" s="156"/>
      <c r="HI12" s="156"/>
      <c r="HJ12" s="156"/>
      <c r="HK12" s="156"/>
      <c r="HL12" s="156"/>
      <c r="HM12" s="156"/>
      <c r="HN12" s="156"/>
      <c r="HO12" s="156"/>
      <c r="HP12" s="156"/>
      <c r="HQ12" s="156"/>
      <c r="HR12" s="156"/>
      <c r="HS12" s="156"/>
      <c r="HT12" s="156"/>
      <c r="HU12" s="156"/>
      <c r="HV12" s="156"/>
      <c r="HW12" s="156"/>
      <c r="HX12" s="156"/>
      <c r="HY12" s="156"/>
      <c r="HZ12" s="156"/>
      <c r="IA12" s="156"/>
      <c r="IB12" s="156"/>
      <c r="IC12" s="156"/>
      <c r="ID12" s="156"/>
      <c r="IE12" s="156"/>
      <c r="IF12" s="156"/>
      <c r="IG12" s="156"/>
      <c r="IH12" s="156"/>
      <c r="II12" s="156"/>
      <c r="IJ12" s="156"/>
      <c r="IK12" s="156"/>
      <c r="IL12" s="156"/>
      <c r="IM12" s="156"/>
      <c r="IN12" s="156"/>
      <c r="IO12" s="156"/>
      <c r="IP12" s="156"/>
      <c r="IQ12" s="156"/>
      <c r="IR12" s="156"/>
      <c r="IS12" s="156"/>
      <c r="IT12" s="156"/>
      <c r="IU12" s="156"/>
      <c r="IV12" s="156"/>
      <c r="IW12" s="156"/>
      <c r="IX12" s="156"/>
      <c r="IY12" s="156"/>
      <c r="IZ12" s="156"/>
      <c r="JA12" s="156"/>
      <c r="JB12" s="156"/>
      <c r="JC12" s="156"/>
      <c r="JD12" s="156"/>
      <c r="JE12" s="274"/>
    </row>
    <row r="13" spans="1:265" x14ac:dyDescent="0.2">
      <c r="A13" s="49"/>
      <c r="B13" s="48"/>
      <c r="C13" s="156"/>
      <c r="D13" s="156"/>
      <c r="E13" s="156"/>
      <c r="F13" s="156"/>
      <c r="G13" s="156"/>
      <c r="H13" s="156"/>
      <c r="I13" s="156"/>
      <c r="J13" s="156"/>
      <c r="K13" s="156"/>
      <c r="L13" s="156"/>
      <c r="M13" s="157"/>
      <c r="N13" s="158"/>
      <c r="O13" s="156"/>
      <c r="P13" s="156"/>
      <c r="Q13" s="159"/>
      <c r="R13" s="156"/>
      <c r="S13" s="276"/>
      <c r="T13" s="156"/>
      <c r="U13" s="156"/>
      <c r="V13" s="156"/>
      <c r="W13" s="156"/>
      <c r="X13" s="156"/>
      <c r="Y13" s="156"/>
      <c r="Z13" s="156"/>
      <c r="AA13" s="156"/>
      <c r="AB13" s="156"/>
      <c r="AC13" s="156" t="s">
        <v>64</v>
      </c>
      <c r="AD13" s="160">
        <f>0.15+0.7</f>
        <v>0.85</v>
      </c>
      <c r="AE13" s="160">
        <v>0.1</v>
      </c>
      <c r="AF13" s="160">
        <v>0.05</v>
      </c>
      <c r="AG13" s="160"/>
      <c r="AH13" s="156"/>
      <c r="AI13" s="156"/>
      <c r="AJ13" s="156"/>
      <c r="AK13" s="156"/>
      <c r="AL13" s="156"/>
      <c r="AM13" s="156"/>
      <c r="AN13" s="156"/>
      <c r="AO13" s="156"/>
      <c r="AP13" s="156"/>
      <c r="AQ13" s="156"/>
      <c r="AR13" s="156"/>
      <c r="AS13" s="156"/>
      <c r="AT13" s="156"/>
      <c r="AU13" s="156"/>
      <c r="AV13" s="156"/>
      <c r="AW13" s="156"/>
      <c r="AX13" s="156"/>
      <c r="AY13" s="156"/>
      <c r="AZ13" s="156"/>
      <c r="BA13" s="156"/>
      <c r="BB13" s="156"/>
      <c r="BC13" s="156"/>
      <c r="BD13" s="156"/>
      <c r="BE13" s="156"/>
      <c r="BF13" s="156"/>
      <c r="BG13" s="156"/>
      <c r="BH13" s="156"/>
      <c r="BI13" s="156"/>
      <c r="BJ13" s="156"/>
      <c r="BK13" s="156"/>
      <c r="BL13" s="156"/>
      <c r="BM13" s="156"/>
      <c r="BN13" s="156"/>
      <c r="BO13" s="156"/>
      <c r="BP13" s="156"/>
      <c r="BQ13" s="156"/>
      <c r="BR13" s="156"/>
      <c r="BS13" s="156"/>
      <c r="BT13" s="156"/>
      <c r="BU13" s="156"/>
      <c r="BV13" s="156"/>
      <c r="BW13" s="156"/>
      <c r="BX13" s="156"/>
      <c r="BY13" s="156"/>
      <c r="BZ13" s="156"/>
      <c r="CA13" s="156"/>
      <c r="CB13" s="156"/>
      <c r="CC13" s="156"/>
      <c r="CD13" s="156"/>
      <c r="CE13" s="156"/>
      <c r="CF13" s="156"/>
      <c r="CG13" s="156"/>
      <c r="CH13" s="156"/>
      <c r="CI13" s="156"/>
      <c r="CJ13" s="156"/>
      <c r="CK13" s="156"/>
      <c r="CL13" s="156"/>
      <c r="CM13" s="156"/>
      <c r="CN13" s="156"/>
      <c r="CO13" s="156"/>
      <c r="CP13" s="156"/>
      <c r="CQ13" s="156"/>
      <c r="CR13" s="156"/>
      <c r="CS13" s="156"/>
      <c r="CT13" s="156"/>
      <c r="CU13" s="156"/>
      <c r="CV13" s="156"/>
      <c r="CW13" s="156"/>
      <c r="CX13" s="156"/>
      <c r="CY13" s="156"/>
      <c r="CZ13" s="156"/>
      <c r="DA13" s="156"/>
      <c r="DB13" s="156"/>
      <c r="DC13" s="156"/>
      <c r="DD13" s="156"/>
      <c r="DE13" s="156"/>
      <c r="DF13" s="156"/>
      <c r="DG13" s="156"/>
      <c r="DH13" s="156"/>
      <c r="DI13" s="156"/>
      <c r="DJ13" s="156"/>
      <c r="DK13" s="156"/>
      <c r="DL13" s="156"/>
      <c r="DM13" s="156"/>
      <c r="DN13" s="156"/>
      <c r="DO13" s="156"/>
      <c r="DP13" s="156"/>
      <c r="DQ13" s="156"/>
      <c r="DR13" s="156"/>
      <c r="DS13" s="156"/>
      <c r="DT13" s="156"/>
      <c r="DU13" s="156"/>
      <c r="DV13" s="156"/>
      <c r="DW13" s="156"/>
      <c r="DX13" s="156"/>
      <c r="DY13" s="156"/>
      <c r="DZ13" s="156"/>
      <c r="EA13" s="156"/>
      <c r="EB13" s="156"/>
      <c r="EC13" s="156"/>
      <c r="ED13" s="156"/>
      <c r="EE13" s="156"/>
      <c r="EF13" s="156"/>
      <c r="EG13" s="156"/>
      <c r="EH13" s="156"/>
      <c r="EI13" s="156"/>
      <c r="EJ13" s="156"/>
      <c r="EK13" s="156"/>
      <c r="EL13" s="156"/>
      <c r="EM13" s="156"/>
      <c r="EN13" s="156"/>
      <c r="EO13" s="156"/>
      <c r="EP13" s="156"/>
      <c r="EQ13" s="156"/>
      <c r="ER13" s="156"/>
      <c r="ES13" s="156"/>
      <c r="ET13" s="156"/>
      <c r="EU13" s="156"/>
      <c r="EV13" s="156"/>
      <c r="EW13" s="156"/>
      <c r="EX13" s="156"/>
      <c r="EY13" s="156"/>
      <c r="EZ13" s="156"/>
      <c r="FA13" s="156"/>
      <c r="FB13" s="156"/>
      <c r="FC13" s="156"/>
      <c r="FD13" s="156"/>
      <c r="FE13" s="156"/>
      <c r="FF13" s="156"/>
      <c r="FG13" s="156"/>
      <c r="FH13" s="156"/>
      <c r="FI13" s="156"/>
      <c r="FJ13" s="156"/>
      <c r="FK13" s="156"/>
      <c r="FL13" s="156"/>
      <c r="FM13" s="156"/>
      <c r="FN13" s="156"/>
      <c r="FO13" s="156"/>
      <c r="FP13" s="156"/>
      <c r="FQ13" s="156"/>
      <c r="FR13" s="156"/>
      <c r="FS13" s="156"/>
      <c r="FT13" s="156"/>
      <c r="FU13" s="156"/>
      <c r="FV13" s="156"/>
      <c r="FW13" s="156"/>
      <c r="FX13" s="156"/>
      <c r="FY13" s="156"/>
      <c r="FZ13" s="156"/>
      <c r="GA13" s="156"/>
      <c r="GB13" s="156"/>
      <c r="GC13" s="156"/>
      <c r="GD13" s="156"/>
      <c r="GE13" s="156"/>
      <c r="GF13" s="156"/>
      <c r="GG13" s="156"/>
      <c r="GH13" s="156"/>
      <c r="GI13" s="156"/>
      <c r="GJ13" s="156"/>
      <c r="GK13" s="156"/>
      <c r="GL13" s="156"/>
      <c r="GM13" s="156"/>
      <c r="GN13" s="156"/>
      <c r="GO13" s="156"/>
      <c r="GP13" s="156"/>
      <c r="GQ13" s="156"/>
      <c r="GR13" s="156"/>
      <c r="GS13" s="156"/>
      <c r="GT13" s="156"/>
      <c r="GU13" s="156"/>
      <c r="GV13" s="156"/>
      <c r="GW13" s="156"/>
      <c r="GX13" s="156"/>
      <c r="GY13" s="156"/>
      <c r="GZ13" s="156"/>
      <c r="HA13" s="156"/>
      <c r="HB13" s="156"/>
      <c r="HC13" s="156"/>
      <c r="HD13" s="156"/>
      <c r="HE13" s="156"/>
      <c r="HF13" s="156"/>
      <c r="HG13" s="156"/>
      <c r="HH13" s="156"/>
      <c r="HI13" s="156"/>
      <c r="HJ13" s="156"/>
      <c r="HK13" s="156"/>
      <c r="HL13" s="156"/>
      <c r="HM13" s="156"/>
      <c r="HN13" s="156"/>
      <c r="HO13" s="156"/>
      <c r="HP13" s="156"/>
      <c r="HQ13" s="156"/>
      <c r="HR13" s="156"/>
      <c r="HS13" s="156"/>
      <c r="HT13" s="156"/>
      <c r="HU13" s="156"/>
      <c r="HV13" s="156"/>
      <c r="HW13" s="156"/>
      <c r="HX13" s="156"/>
      <c r="HY13" s="156"/>
      <c r="HZ13" s="156"/>
      <c r="IA13" s="156"/>
      <c r="IB13" s="156"/>
      <c r="IC13" s="156"/>
      <c r="ID13" s="156"/>
      <c r="IE13" s="156"/>
      <c r="IF13" s="156"/>
      <c r="IG13" s="156"/>
      <c r="IH13" s="156"/>
      <c r="II13" s="156"/>
      <c r="IJ13" s="156"/>
      <c r="IK13" s="156"/>
      <c r="IL13" s="156"/>
      <c r="IM13" s="156"/>
      <c r="IN13" s="156"/>
      <c r="IO13" s="156"/>
      <c r="IP13" s="156"/>
      <c r="IQ13" s="156"/>
      <c r="IR13" s="156"/>
      <c r="IS13" s="156"/>
      <c r="IT13" s="156"/>
      <c r="IU13" s="156"/>
      <c r="IV13" s="156"/>
      <c r="IW13" s="156"/>
      <c r="IX13" s="156"/>
      <c r="IY13" s="156"/>
      <c r="IZ13" s="156"/>
      <c r="JA13" s="156"/>
      <c r="JB13" s="156"/>
      <c r="JC13" s="156"/>
      <c r="JD13" s="156"/>
      <c r="JE13" s="274"/>
    </row>
    <row r="14" spans="1:265" ht="20.100000000000001" customHeight="1" x14ac:dyDescent="0.2">
      <c r="A14" s="49"/>
      <c r="B14" s="48"/>
      <c r="C14" s="156"/>
      <c r="D14" s="156"/>
      <c r="E14" s="156"/>
      <c r="F14" s="156"/>
      <c r="G14" s="156"/>
      <c r="H14" s="161" t="s">
        <v>323</v>
      </c>
      <c r="I14" s="161"/>
      <c r="J14" s="161"/>
      <c r="K14" s="161"/>
      <c r="L14" s="156"/>
      <c r="M14" s="157"/>
      <c r="N14" s="158"/>
      <c r="O14" s="156"/>
      <c r="P14" s="156"/>
      <c r="Q14" s="159"/>
      <c r="R14" s="156"/>
      <c r="S14" s="276"/>
      <c r="T14" s="53"/>
      <c r="U14" s="156"/>
      <c r="V14" s="156"/>
      <c r="W14" s="156"/>
      <c r="X14" s="156"/>
      <c r="Y14" s="156"/>
      <c r="Z14" s="156"/>
      <c r="AA14" s="156"/>
      <c r="AB14" s="156"/>
      <c r="AC14" s="156"/>
      <c r="AD14" s="156"/>
      <c r="AE14" s="160"/>
      <c r="AF14" s="160"/>
      <c r="AG14" s="160"/>
      <c r="AH14" s="156"/>
      <c r="AI14" s="156"/>
      <c r="AJ14" s="156"/>
      <c r="AK14" s="156"/>
      <c r="AL14" s="156"/>
      <c r="AM14" s="156"/>
      <c r="AN14" s="156"/>
      <c r="AO14" s="156"/>
      <c r="AP14" s="156"/>
      <c r="AQ14" s="156"/>
      <c r="AR14" s="156"/>
      <c r="AS14" s="156"/>
      <c r="AT14" s="156"/>
      <c r="AU14" s="156"/>
      <c r="AV14" s="156"/>
      <c r="AW14" s="156"/>
      <c r="AX14" s="156"/>
      <c r="AY14" s="156"/>
      <c r="AZ14" s="156"/>
      <c r="BA14" s="156"/>
      <c r="BB14" s="156"/>
      <c r="BC14" s="156"/>
      <c r="BD14" s="156"/>
      <c r="BE14" s="156"/>
      <c r="BF14" s="156"/>
      <c r="BG14" s="156"/>
      <c r="BH14" s="156"/>
      <c r="BI14" s="156"/>
      <c r="BJ14" s="156"/>
      <c r="BK14" s="156"/>
      <c r="BL14" s="156"/>
      <c r="BM14" s="156"/>
      <c r="BN14" s="156"/>
      <c r="BO14" s="156"/>
      <c r="BP14" s="156"/>
      <c r="BQ14" s="156"/>
      <c r="BR14" s="156"/>
      <c r="BS14" s="156"/>
      <c r="BT14" s="156"/>
      <c r="BU14" s="156"/>
      <c r="BV14" s="156"/>
      <c r="BW14" s="156"/>
      <c r="BX14" s="156"/>
      <c r="BY14" s="156"/>
      <c r="BZ14" s="156"/>
      <c r="CA14" s="156"/>
      <c r="CB14" s="156"/>
      <c r="CC14" s="156"/>
      <c r="CD14" s="156"/>
      <c r="CE14" s="156"/>
      <c r="CF14" s="156"/>
      <c r="CG14" s="156"/>
      <c r="CH14" s="156"/>
      <c r="CI14" s="156"/>
      <c r="CJ14" s="156"/>
      <c r="CK14" s="156"/>
      <c r="CL14" s="156"/>
      <c r="CM14" s="156"/>
      <c r="CN14" s="156"/>
      <c r="CO14" s="156"/>
      <c r="CP14" s="156"/>
      <c r="CQ14" s="156"/>
      <c r="CR14" s="156"/>
      <c r="CS14" s="156"/>
      <c r="CT14" s="156"/>
      <c r="CU14" s="156"/>
      <c r="CV14" s="156"/>
      <c r="CW14" s="156"/>
      <c r="CX14" s="156"/>
      <c r="CY14" s="156"/>
      <c r="CZ14" s="156"/>
      <c r="DA14" s="156"/>
      <c r="DB14" s="156"/>
      <c r="DC14" s="156"/>
      <c r="DD14" s="156"/>
      <c r="DE14" s="156"/>
      <c r="DF14" s="156"/>
      <c r="DG14" s="156"/>
      <c r="DH14" s="156"/>
      <c r="DI14" s="156"/>
      <c r="DJ14" s="156"/>
      <c r="DK14" s="156"/>
      <c r="DL14" s="156"/>
      <c r="DM14" s="156"/>
      <c r="DN14" s="156"/>
      <c r="DO14" s="156"/>
      <c r="DP14" s="156"/>
      <c r="DQ14" s="156"/>
      <c r="DR14" s="156"/>
      <c r="DS14" s="156"/>
      <c r="DT14" s="156"/>
      <c r="DU14" s="156"/>
      <c r="DV14" s="156"/>
      <c r="DW14" s="156"/>
      <c r="DX14" s="156"/>
      <c r="DY14" s="156"/>
      <c r="DZ14" s="156"/>
      <c r="EA14" s="156"/>
      <c r="EB14" s="156"/>
      <c r="EC14" s="156"/>
      <c r="ED14" s="156"/>
      <c r="EE14" s="156"/>
      <c r="EF14" s="156"/>
      <c r="EG14" s="156"/>
      <c r="EH14" s="156"/>
      <c r="EI14" s="156"/>
      <c r="EJ14" s="156"/>
      <c r="EK14" s="156"/>
      <c r="EL14" s="156"/>
      <c r="EM14" s="156"/>
      <c r="EN14" s="156"/>
      <c r="EO14" s="156"/>
      <c r="EP14" s="156"/>
      <c r="EQ14" s="156"/>
      <c r="ER14" s="156"/>
      <c r="ES14" s="156"/>
      <c r="ET14" s="156"/>
      <c r="EU14" s="156"/>
      <c r="EV14" s="156"/>
      <c r="EW14" s="156"/>
      <c r="EX14" s="156"/>
      <c r="EY14" s="156"/>
      <c r="EZ14" s="156"/>
      <c r="FA14" s="156"/>
      <c r="FB14" s="156"/>
      <c r="FC14" s="156"/>
      <c r="FD14" s="156"/>
      <c r="FE14" s="156"/>
      <c r="FF14" s="156"/>
      <c r="FG14" s="156"/>
      <c r="FH14" s="156"/>
      <c r="FI14" s="156"/>
      <c r="FJ14" s="156"/>
      <c r="FK14" s="156"/>
      <c r="FL14" s="156"/>
      <c r="FM14" s="156"/>
      <c r="FN14" s="156"/>
      <c r="FO14" s="156"/>
      <c r="FP14" s="156"/>
      <c r="FQ14" s="156"/>
      <c r="FR14" s="156"/>
      <c r="FS14" s="156"/>
      <c r="FT14" s="156"/>
      <c r="FU14" s="156"/>
      <c r="FV14" s="156"/>
      <c r="FW14" s="156"/>
      <c r="FX14" s="156"/>
      <c r="FY14" s="156"/>
      <c r="FZ14" s="156"/>
      <c r="GA14" s="156"/>
      <c r="GB14" s="156"/>
      <c r="GC14" s="156"/>
      <c r="GD14" s="156"/>
      <c r="GE14" s="156"/>
      <c r="GF14" s="156"/>
      <c r="GG14" s="156"/>
      <c r="GH14" s="156"/>
      <c r="GI14" s="156"/>
      <c r="GJ14" s="156"/>
      <c r="GK14" s="156"/>
      <c r="GL14" s="156"/>
      <c r="GM14" s="156"/>
      <c r="GN14" s="156"/>
      <c r="GO14" s="156"/>
      <c r="GP14" s="156"/>
      <c r="GQ14" s="156"/>
      <c r="GR14" s="156"/>
      <c r="GS14" s="156"/>
      <c r="GT14" s="156"/>
      <c r="GU14" s="156"/>
      <c r="GV14" s="156"/>
      <c r="GW14" s="156"/>
      <c r="GX14" s="156"/>
      <c r="GY14" s="156"/>
      <c r="GZ14" s="156"/>
      <c r="HA14" s="156"/>
      <c r="HB14" s="156"/>
      <c r="HC14" s="156"/>
      <c r="HD14" s="156"/>
      <c r="HE14" s="156"/>
      <c r="HF14" s="156"/>
      <c r="HG14" s="156"/>
      <c r="HH14" s="156"/>
      <c r="HI14" s="156"/>
      <c r="HJ14" s="156"/>
      <c r="HK14" s="156"/>
      <c r="HL14" s="156"/>
      <c r="HM14" s="156"/>
      <c r="HN14" s="156"/>
      <c r="HO14" s="156"/>
      <c r="HP14" s="156"/>
      <c r="HQ14" s="156"/>
      <c r="HR14" s="156"/>
      <c r="HS14" s="156"/>
      <c r="HT14" s="156"/>
      <c r="HU14" s="156"/>
      <c r="HV14" s="156"/>
      <c r="HW14" s="156"/>
      <c r="HX14" s="156"/>
      <c r="HY14" s="156"/>
      <c r="HZ14" s="156"/>
      <c r="IA14" s="156"/>
      <c r="IB14" s="156"/>
      <c r="IC14" s="156"/>
      <c r="ID14" s="156"/>
      <c r="IE14" s="156"/>
      <c r="IF14" s="156"/>
      <c r="IG14" s="156"/>
      <c r="IH14" s="156"/>
      <c r="II14" s="156"/>
      <c r="IJ14" s="156"/>
      <c r="IK14" s="156"/>
      <c r="IL14" s="156"/>
      <c r="IM14" s="156"/>
      <c r="IN14" s="156"/>
      <c r="IO14" s="156"/>
      <c r="IP14" s="156"/>
      <c r="IQ14" s="156"/>
      <c r="IR14" s="156"/>
      <c r="IS14" s="156"/>
      <c r="IT14" s="156"/>
      <c r="IU14" s="156"/>
      <c r="IV14" s="156"/>
      <c r="IW14" s="156"/>
      <c r="IX14" s="156"/>
      <c r="IY14" s="156"/>
      <c r="IZ14" s="156"/>
      <c r="JA14" s="156"/>
      <c r="JB14" s="156"/>
      <c r="JC14" s="156"/>
      <c r="JD14" s="156"/>
      <c r="JE14" s="156"/>
    </row>
    <row r="15" spans="1:265" x14ac:dyDescent="0.2">
      <c r="A15" s="49"/>
      <c r="B15" s="48"/>
      <c r="C15" s="156"/>
      <c r="D15" s="156"/>
      <c r="E15" s="156"/>
      <c r="F15" s="156"/>
      <c r="G15" s="156"/>
      <c r="H15" s="47" t="s">
        <v>324</v>
      </c>
      <c r="I15" s="47"/>
      <c r="J15" s="47"/>
      <c r="K15" s="47"/>
      <c r="L15" s="156"/>
      <c r="M15" s="157"/>
      <c r="N15" s="158"/>
      <c r="O15" s="156"/>
      <c r="P15" s="156"/>
      <c r="Q15" s="159"/>
      <c r="R15" s="156"/>
      <c r="S15" s="276"/>
      <c r="T15" s="53"/>
      <c r="U15" s="156"/>
      <c r="V15" s="156"/>
      <c r="W15" s="156"/>
      <c r="X15" s="156"/>
      <c r="Y15" s="156"/>
      <c r="Z15" s="156"/>
      <c r="AA15" s="156"/>
      <c r="AB15" s="156"/>
      <c r="AC15" s="156"/>
      <c r="AD15" s="156"/>
      <c r="AE15" s="160"/>
      <c r="AF15" s="160"/>
      <c r="AG15" s="160"/>
      <c r="AH15" s="156"/>
      <c r="AI15" s="156"/>
      <c r="AJ15" s="156"/>
      <c r="AK15" s="156"/>
      <c r="AL15" s="156"/>
      <c r="AM15" s="156"/>
      <c r="AN15" s="156"/>
      <c r="AO15" s="156"/>
      <c r="AP15" s="156"/>
      <c r="AQ15" s="156"/>
      <c r="AR15" s="156"/>
      <c r="AS15" s="156"/>
      <c r="AT15" s="156"/>
      <c r="AU15" s="156"/>
      <c r="AV15" s="156"/>
      <c r="AW15" s="156"/>
      <c r="AX15" s="156"/>
      <c r="AY15" s="156"/>
      <c r="AZ15" s="156"/>
      <c r="BA15" s="156"/>
      <c r="BB15" s="156"/>
      <c r="BC15" s="156"/>
      <c r="BD15" s="156"/>
      <c r="BE15" s="156"/>
      <c r="BF15" s="156"/>
      <c r="BG15" s="156"/>
      <c r="BH15" s="156"/>
      <c r="BI15" s="156"/>
      <c r="BJ15" s="156"/>
      <c r="BK15" s="156"/>
      <c r="BL15" s="156"/>
      <c r="BM15" s="156"/>
      <c r="BN15" s="156"/>
      <c r="BO15" s="156"/>
      <c r="BP15" s="156"/>
      <c r="BQ15" s="156"/>
      <c r="BR15" s="156"/>
      <c r="BS15" s="156"/>
      <c r="BT15" s="156"/>
      <c r="BU15" s="156"/>
      <c r="BV15" s="156"/>
      <c r="BW15" s="156"/>
      <c r="BX15" s="156"/>
      <c r="BY15" s="156"/>
      <c r="BZ15" s="156"/>
      <c r="CA15" s="156"/>
      <c r="CB15" s="156"/>
      <c r="CC15" s="156"/>
      <c r="CD15" s="156"/>
      <c r="CE15" s="156"/>
      <c r="CF15" s="156"/>
      <c r="CG15" s="156"/>
      <c r="CH15" s="156"/>
      <c r="CI15" s="156"/>
      <c r="CJ15" s="156"/>
      <c r="CK15" s="156"/>
      <c r="CL15" s="156"/>
      <c r="CM15" s="156"/>
      <c r="CN15" s="156"/>
      <c r="CO15" s="156"/>
      <c r="CP15" s="156"/>
      <c r="CQ15" s="156"/>
      <c r="CR15" s="156"/>
      <c r="CS15" s="156"/>
      <c r="CT15" s="156"/>
      <c r="CU15" s="156"/>
      <c r="CV15" s="156"/>
      <c r="CW15" s="156"/>
      <c r="CX15" s="156"/>
      <c r="CY15" s="156"/>
      <c r="CZ15" s="156"/>
      <c r="DA15" s="156"/>
      <c r="DB15" s="156"/>
      <c r="DC15" s="156"/>
      <c r="DD15" s="156"/>
      <c r="DE15" s="156"/>
      <c r="DF15" s="156"/>
      <c r="DG15" s="156"/>
      <c r="DH15" s="156"/>
      <c r="DI15" s="156"/>
      <c r="DJ15" s="156"/>
      <c r="DK15" s="156"/>
      <c r="DL15" s="156"/>
      <c r="DM15" s="156"/>
      <c r="DN15" s="156"/>
      <c r="DO15" s="156"/>
      <c r="DP15" s="156"/>
      <c r="DQ15" s="156"/>
      <c r="DR15" s="156"/>
      <c r="DS15" s="156"/>
      <c r="DT15" s="156"/>
      <c r="DU15" s="156"/>
      <c r="DV15" s="156"/>
      <c r="DW15" s="156"/>
      <c r="DX15" s="156"/>
      <c r="DY15" s="156"/>
      <c r="DZ15" s="156"/>
      <c r="EA15" s="156"/>
      <c r="EB15" s="156"/>
      <c r="EC15" s="156"/>
      <c r="ED15" s="156"/>
      <c r="EE15" s="156"/>
      <c r="EF15" s="156"/>
      <c r="EG15" s="156"/>
      <c r="EH15" s="156"/>
      <c r="EI15" s="156"/>
      <c r="EJ15" s="156"/>
      <c r="EK15" s="156"/>
      <c r="EL15" s="156"/>
      <c r="EM15" s="156"/>
      <c r="EN15" s="156"/>
      <c r="EO15" s="156"/>
      <c r="EP15" s="156"/>
      <c r="EQ15" s="156"/>
      <c r="ER15" s="156"/>
      <c r="ES15" s="156"/>
      <c r="ET15" s="156"/>
      <c r="EU15" s="156"/>
      <c r="EV15" s="156"/>
      <c r="EW15" s="156"/>
      <c r="EX15" s="156"/>
      <c r="EY15" s="156"/>
      <c r="EZ15" s="156"/>
      <c r="FA15" s="156"/>
      <c r="FB15" s="156"/>
      <c r="FC15" s="156"/>
      <c r="FD15" s="156"/>
      <c r="FE15" s="156"/>
      <c r="FF15" s="156"/>
      <c r="FG15" s="156"/>
      <c r="FH15" s="156"/>
      <c r="FI15" s="156"/>
      <c r="FJ15" s="156"/>
      <c r="FK15" s="156"/>
      <c r="FL15" s="156"/>
      <c r="FM15" s="156"/>
      <c r="FN15" s="156"/>
      <c r="FO15" s="156"/>
      <c r="FP15" s="156"/>
      <c r="FQ15" s="156"/>
      <c r="FR15" s="156"/>
      <c r="FS15" s="156"/>
      <c r="FT15" s="156"/>
      <c r="FU15" s="156"/>
      <c r="FV15" s="156"/>
      <c r="FW15" s="156"/>
      <c r="FX15" s="156"/>
      <c r="FY15" s="156"/>
      <c r="FZ15" s="156"/>
      <c r="GA15" s="156"/>
      <c r="GB15" s="156"/>
      <c r="GC15" s="156"/>
      <c r="GD15" s="156"/>
      <c r="GE15" s="156"/>
      <c r="GF15" s="156"/>
      <c r="GG15" s="156"/>
      <c r="GH15" s="156"/>
      <c r="GI15" s="156"/>
      <c r="GJ15" s="156"/>
      <c r="GK15" s="156"/>
      <c r="GL15" s="156"/>
      <c r="GM15" s="156"/>
      <c r="GN15" s="156"/>
      <c r="GO15" s="156"/>
      <c r="GP15" s="156"/>
      <c r="GQ15" s="156"/>
      <c r="GR15" s="156"/>
      <c r="GS15" s="156"/>
      <c r="GT15" s="156"/>
      <c r="GU15" s="156"/>
      <c r="GV15" s="156"/>
      <c r="GW15" s="156"/>
      <c r="GX15" s="156"/>
      <c r="GY15" s="156"/>
      <c r="GZ15" s="156"/>
      <c r="HA15" s="156"/>
      <c r="HB15" s="156"/>
      <c r="HC15" s="156"/>
      <c r="HD15" s="156"/>
      <c r="HE15" s="156"/>
      <c r="HF15" s="156"/>
      <c r="HG15" s="156"/>
      <c r="HH15" s="156"/>
      <c r="HI15" s="156"/>
      <c r="HJ15" s="156"/>
      <c r="HK15" s="156"/>
      <c r="HL15" s="156"/>
      <c r="HM15" s="156"/>
      <c r="HN15" s="156"/>
      <c r="HO15" s="156"/>
      <c r="HP15" s="156"/>
      <c r="HQ15" s="156"/>
      <c r="HR15" s="156"/>
      <c r="HS15" s="156"/>
      <c r="HT15" s="156"/>
      <c r="HU15" s="156"/>
      <c r="HV15" s="156"/>
      <c r="HW15" s="156"/>
      <c r="HX15" s="156"/>
      <c r="HY15" s="156"/>
      <c r="HZ15" s="156"/>
      <c r="IA15" s="156"/>
      <c r="IB15" s="156"/>
      <c r="IC15" s="156"/>
      <c r="ID15" s="156"/>
      <c r="IE15" s="156"/>
      <c r="IF15" s="156"/>
      <c r="IG15" s="156"/>
      <c r="IH15" s="156"/>
      <c r="II15" s="156"/>
      <c r="IJ15" s="156"/>
      <c r="IK15" s="156"/>
      <c r="IL15" s="156"/>
      <c r="IM15" s="156"/>
      <c r="IN15" s="156"/>
      <c r="IO15" s="156"/>
      <c r="IP15" s="156"/>
      <c r="IQ15" s="156"/>
      <c r="IR15" s="156"/>
      <c r="IS15" s="156"/>
      <c r="IT15" s="156"/>
      <c r="IU15" s="156"/>
      <c r="IV15" s="156"/>
      <c r="IW15" s="156"/>
      <c r="IX15" s="156"/>
      <c r="IY15" s="156"/>
      <c r="IZ15" s="156"/>
      <c r="JA15" s="156"/>
      <c r="JB15" s="156"/>
      <c r="JC15" s="156"/>
      <c r="JD15" s="156"/>
      <c r="JE15" s="156"/>
    </row>
    <row r="16" spans="1:265" ht="20.100000000000001" customHeight="1" x14ac:dyDescent="0.2">
      <c r="A16" s="161">
        <v>1</v>
      </c>
      <c r="B16" s="162" t="s">
        <v>169</v>
      </c>
      <c r="C16" s="637">
        <f>PROFILE入力!C5</f>
        <v>0</v>
      </c>
      <c r="D16" s="637"/>
      <c r="E16" s="637"/>
      <c r="F16" s="637"/>
      <c r="G16" s="637"/>
      <c r="H16" s="637"/>
      <c r="I16" s="637"/>
      <c r="J16" s="637"/>
      <c r="K16" s="637"/>
      <c r="L16" s="637"/>
      <c r="M16" s="637"/>
      <c r="N16" s="637"/>
      <c r="O16" s="637"/>
      <c r="P16" s="637"/>
      <c r="Q16" s="51"/>
      <c r="R16" s="156"/>
      <c r="S16" s="156"/>
      <c r="T16" s="156"/>
      <c r="U16" s="156"/>
      <c r="V16" s="156"/>
      <c r="W16" s="156"/>
      <c r="X16" s="156"/>
      <c r="Y16" s="156"/>
      <c r="Z16" s="156"/>
      <c r="AA16" s="156"/>
      <c r="AB16" s="156"/>
      <c r="AC16" s="156"/>
      <c r="AD16" s="156"/>
      <c r="AE16" s="160"/>
      <c r="AF16" s="160"/>
      <c r="AG16" s="160"/>
      <c r="AH16" s="156"/>
      <c r="AI16" s="156"/>
      <c r="AJ16" s="156"/>
      <c r="AK16" s="156"/>
      <c r="AL16" s="156"/>
      <c r="AM16" s="156"/>
      <c r="AN16" s="156"/>
      <c r="AO16" s="156"/>
      <c r="AP16" s="156"/>
      <c r="AQ16" s="156"/>
      <c r="AR16" s="156"/>
      <c r="AS16" s="156"/>
      <c r="AT16" s="156"/>
      <c r="AU16" s="156"/>
      <c r="AV16" s="156"/>
      <c r="AW16" s="156"/>
      <c r="AX16" s="156"/>
      <c r="AY16" s="156"/>
      <c r="AZ16" s="156"/>
      <c r="BA16" s="156"/>
      <c r="BB16" s="156"/>
      <c r="BC16" s="156"/>
      <c r="BD16" s="156"/>
      <c r="BE16" s="156"/>
      <c r="BF16" s="156"/>
      <c r="BG16" s="156"/>
      <c r="BH16" s="156"/>
      <c r="BI16" s="156"/>
      <c r="BJ16" s="156"/>
      <c r="BK16" s="156"/>
      <c r="BL16" s="156"/>
      <c r="BM16" s="156"/>
      <c r="BN16" s="156"/>
      <c r="BO16" s="156"/>
      <c r="BP16" s="156"/>
      <c r="BQ16" s="156"/>
      <c r="BR16" s="156"/>
      <c r="BS16" s="156"/>
      <c r="BT16" s="156"/>
      <c r="BU16" s="156"/>
      <c r="BV16" s="156"/>
      <c r="BW16" s="156"/>
      <c r="BX16" s="156"/>
      <c r="BY16" s="156"/>
      <c r="BZ16" s="156"/>
      <c r="CA16" s="156"/>
      <c r="CB16" s="156"/>
      <c r="CC16" s="156"/>
      <c r="CD16" s="156"/>
      <c r="CE16" s="156"/>
      <c r="CF16" s="156"/>
      <c r="CG16" s="156"/>
      <c r="CH16" s="156"/>
      <c r="CI16" s="156"/>
      <c r="CJ16" s="156"/>
      <c r="CK16" s="156"/>
      <c r="CL16" s="156"/>
      <c r="CM16" s="156"/>
      <c r="CN16" s="156"/>
      <c r="CO16" s="156"/>
      <c r="CP16" s="156"/>
      <c r="CQ16" s="156"/>
      <c r="CR16" s="156"/>
      <c r="CS16" s="156"/>
      <c r="CT16" s="156"/>
      <c r="CU16" s="156"/>
      <c r="CV16" s="156"/>
      <c r="CW16" s="156"/>
      <c r="CX16" s="156"/>
      <c r="CY16" s="156"/>
      <c r="CZ16" s="156"/>
      <c r="DA16" s="156"/>
      <c r="DB16" s="156"/>
      <c r="DC16" s="156"/>
      <c r="DD16" s="156"/>
      <c r="DE16" s="156"/>
      <c r="DF16" s="156"/>
      <c r="DG16" s="156"/>
      <c r="DH16" s="156"/>
      <c r="DI16" s="156"/>
      <c r="DJ16" s="156"/>
      <c r="DK16" s="156"/>
      <c r="DL16" s="156"/>
      <c r="DM16" s="156"/>
      <c r="DN16" s="156"/>
      <c r="DO16" s="156"/>
      <c r="DP16" s="156"/>
      <c r="DQ16" s="156"/>
      <c r="DR16" s="156"/>
      <c r="DS16" s="156"/>
      <c r="DT16" s="156"/>
      <c r="DU16" s="156"/>
      <c r="DV16" s="156"/>
      <c r="DW16" s="156"/>
      <c r="DX16" s="156"/>
      <c r="DY16" s="156"/>
      <c r="DZ16" s="156"/>
      <c r="EA16" s="156"/>
      <c r="EB16" s="156"/>
      <c r="EC16" s="156"/>
      <c r="ED16" s="156"/>
      <c r="EE16" s="156"/>
      <c r="EF16" s="156"/>
      <c r="EG16" s="156"/>
      <c r="EH16" s="156"/>
      <c r="EI16" s="156"/>
      <c r="EJ16" s="156"/>
      <c r="EK16" s="156"/>
      <c r="EL16" s="156"/>
      <c r="EM16" s="156"/>
      <c r="EN16" s="156"/>
      <c r="EO16" s="156"/>
      <c r="EP16" s="156"/>
      <c r="EQ16" s="156"/>
      <c r="ER16" s="156"/>
      <c r="ES16" s="156"/>
      <c r="ET16" s="156"/>
      <c r="EU16" s="156"/>
      <c r="EV16" s="156"/>
      <c r="EW16" s="156"/>
      <c r="EX16" s="156"/>
      <c r="EY16" s="156"/>
      <c r="EZ16" s="156"/>
      <c r="FA16" s="156"/>
      <c r="FB16" s="156"/>
      <c r="FC16" s="156"/>
      <c r="FD16" s="156"/>
      <c r="FE16" s="156"/>
      <c r="FF16" s="156"/>
      <c r="FG16" s="156"/>
      <c r="FH16" s="156"/>
      <c r="FI16" s="156"/>
      <c r="FJ16" s="156"/>
      <c r="FK16" s="156"/>
      <c r="FL16" s="156"/>
      <c r="FM16" s="156"/>
      <c r="FN16" s="156"/>
      <c r="FO16" s="156"/>
      <c r="FP16" s="156"/>
      <c r="FQ16" s="156"/>
      <c r="FR16" s="156"/>
      <c r="FS16" s="156"/>
      <c r="FT16" s="156"/>
      <c r="FU16" s="156"/>
      <c r="FV16" s="156"/>
      <c r="FW16" s="156"/>
      <c r="FX16" s="156"/>
      <c r="FY16" s="156"/>
      <c r="FZ16" s="156"/>
      <c r="GA16" s="156"/>
      <c r="GB16" s="156"/>
      <c r="GC16" s="156"/>
      <c r="GD16" s="156"/>
      <c r="GE16" s="156"/>
      <c r="GF16" s="156"/>
      <c r="GG16" s="156"/>
      <c r="GH16" s="156"/>
      <c r="GI16" s="156"/>
      <c r="GJ16" s="156"/>
      <c r="GK16" s="156"/>
      <c r="GL16" s="156"/>
      <c r="GM16" s="156"/>
      <c r="GN16" s="156"/>
      <c r="GO16" s="156"/>
      <c r="GP16" s="156"/>
      <c r="GQ16" s="156"/>
      <c r="GR16" s="156"/>
      <c r="GS16" s="156"/>
      <c r="GT16" s="156"/>
      <c r="GU16" s="156"/>
      <c r="GV16" s="156"/>
      <c r="GW16" s="156"/>
      <c r="GX16" s="156"/>
      <c r="GY16" s="156"/>
      <c r="GZ16" s="156"/>
      <c r="HA16" s="156"/>
      <c r="HB16" s="156"/>
      <c r="HC16" s="156"/>
      <c r="HD16" s="156"/>
      <c r="HE16" s="156"/>
      <c r="HF16" s="156"/>
      <c r="HG16" s="156"/>
      <c r="HH16" s="156"/>
      <c r="HI16" s="156"/>
      <c r="HJ16" s="156"/>
      <c r="HK16" s="156"/>
      <c r="HL16" s="156"/>
      <c r="HM16" s="156"/>
      <c r="HN16" s="156"/>
      <c r="HO16" s="156"/>
      <c r="HP16" s="156"/>
      <c r="HQ16" s="156"/>
      <c r="HR16" s="156"/>
      <c r="HS16" s="156"/>
      <c r="HT16" s="156"/>
      <c r="HU16" s="156"/>
      <c r="HV16" s="156"/>
      <c r="HW16" s="156"/>
      <c r="HX16" s="156"/>
      <c r="HY16" s="156"/>
      <c r="HZ16" s="156"/>
      <c r="IA16" s="156"/>
      <c r="IB16" s="156"/>
      <c r="IC16" s="156"/>
      <c r="ID16" s="156"/>
      <c r="IE16" s="156"/>
      <c r="IF16" s="156"/>
      <c r="IG16" s="156"/>
      <c r="IH16" s="156"/>
      <c r="II16" s="156"/>
      <c r="IJ16" s="156"/>
      <c r="IK16" s="156"/>
      <c r="IL16" s="156"/>
      <c r="IM16" s="156"/>
      <c r="IN16" s="156"/>
      <c r="IO16" s="156"/>
      <c r="IP16" s="156"/>
      <c r="IQ16" s="156"/>
      <c r="IR16" s="156"/>
      <c r="IS16" s="156"/>
      <c r="IT16" s="156"/>
      <c r="IU16" s="156"/>
      <c r="IV16" s="156"/>
      <c r="IW16" s="156"/>
      <c r="IX16" s="156"/>
      <c r="IY16" s="156"/>
      <c r="IZ16" s="156"/>
      <c r="JA16" s="156"/>
      <c r="JB16" s="156"/>
      <c r="JC16" s="156"/>
      <c r="JD16" s="156"/>
      <c r="JE16" s="156"/>
    </row>
    <row r="17" spans="1:265" ht="20.100000000000001" customHeight="1" x14ac:dyDescent="0.2">
      <c r="A17" s="35">
        <v>2</v>
      </c>
      <c r="B17" s="52" t="s">
        <v>182</v>
      </c>
      <c r="C17" s="164">
        <f>PROFILE入力!C9</f>
        <v>0</v>
      </c>
      <c r="D17" s="37"/>
      <c r="E17" s="277" t="s">
        <v>364</v>
      </c>
      <c r="F17" s="639" t="e">
        <f>VLOOKUP(PROFILE入力!C9,分担医師!A2:C498,3,FALSE)</f>
        <v>#N/A</v>
      </c>
      <c r="G17" s="639"/>
      <c r="H17" s="639"/>
      <c r="I17" s="639"/>
      <c r="J17" s="639"/>
      <c r="K17" s="37" t="s">
        <v>365</v>
      </c>
      <c r="L17" s="34"/>
      <c r="M17" s="35"/>
      <c r="N17" s="37"/>
      <c r="O17" s="37"/>
      <c r="P17" s="37"/>
      <c r="Q17" s="118"/>
      <c r="R17" s="37"/>
      <c r="S17" s="37"/>
      <c r="T17" s="37"/>
      <c r="AE17" s="73"/>
      <c r="AH17" s="33"/>
    </row>
    <row r="18" spans="1:265" ht="20.100000000000001" customHeight="1" x14ac:dyDescent="0.35">
      <c r="A18" s="35">
        <v>3</v>
      </c>
      <c r="B18" s="36" t="s">
        <v>339</v>
      </c>
      <c r="C18" s="197">
        <f>PROFILE入力!C12</f>
        <v>0</v>
      </c>
      <c r="D18" s="195" t="s">
        <v>342</v>
      </c>
      <c r="E18" s="16"/>
      <c r="F18" s="16"/>
      <c r="G18" s="16"/>
      <c r="I18" s="196" t="s">
        <v>347</v>
      </c>
      <c r="J18" s="233">
        <f>PROFILE入力!D12</f>
        <v>0</v>
      </c>
      <c r="K18" s="50" t="s">
        <v>343</v>
      </c>
      <c r="L18" s="50"/>
      <c r="M18" s="50"/>
      <c r="N18" s="50"/>
      <c r="Q18" s="119"/>
      <c r="R18" s="50"/>
      <c r="S18" s="50"/>
      <c r="T18" s="59"/>
      <c r="U18" s="59"/>
      <c r="V18" s="59"/>
      <c r="W18" s="59"/>
      <c r="X18" s="59"/>
      <c r="Y18" s="59"/>
      <c r="Z18" s="59"/>
      <c r="AA18" s="59"/>
      <c r="AB18" s="59"/>
      <c r="AC18" s="278"/>
      <c r="AD18" s="39"/>
      <c r="AE18" s="279"/>
      <c r="AF18" s="74"/>
      <c r="AG18" s="74"/>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1"/>
      <c r="BR18" s="31"/>
      <c r="BS18" s="31"/>
      <c r="BT18" s="31"/>
      <c r="BU18" s="31"/>
      <c r="BV18" s="31"/>
      <c r="BW18" s="31"/>
      <c r="BX18" s="31"/>
      <c r="BY18" s="31"/>
      <c r="BZ18" s="31"/>
      <c r="CA18" s="31"/>
      <c r="CB18" s="31"/>
      <c r="CC18" s="31"/>
      <c r="CD18" s="31"/>
      <c r="CE18" s="31"/>
      <c r="CF18" s="31"/>
      <c r="CG18" s="31"/>
      <c r="CH18" s="31"/>
      <c r="CI18" s="31"/>
      <c r="CJ18" s="31"/>
      <c r="CK18" s="31"/>
      <c r="CL18" s="31"/>
      <c r="CM18" s="31"/>
      <c r="CN18" s="31"/>
      <c r="CO18" s="31"/>
      <c r="CP18" s="31"/>
      <c r="CQ18" s="31"/>
      <c r="CR18" s="31"/>
      <c r="CS18" s="31"/>
      <c r="CT18" s="31"/>
      <c r="CU18" s="31"/>
      <c r="CV18" s="31"/>
      <c r="CW18" s="31"/>
      <c r="CX18" s="31"/>
      <c r="CY18" s="31"/>
      <c r="CZ18" s="31"/>
      <c r="DA18" s="31"/>
      <c r="DB18" s="31"/>
      <c r="DC18" s="31"/>
      <c r="DD18" s="31"/>
      <c r="DE18" s="31"/>
      <c r="DF18" s="31"/>
      <c r="DG18" s="31"/>
      <c r="DH18" s="31"/>
      <c r="DI18" s="31"/>
      <c r="DJ18" s="31"/>
      <c r="DK18" s="31"/>
      <c r="DL18" s="31"/>
      <c r="DM18" s="31"/>
      <c r="DN18" s="31"/>
      <c r="DO18" s="31"/>
      <c r="DP18" s="31"/>
      <c r="DQ18" s="31"/>
      <c r="DR18" s="31"/>
      <c r="DS18" s="31"/>
      <c r="DT18" s="31"/>
      <c r="DU18" s="31"/>
      <c r="DV18" s="31"/>
      <c r="DW18" s="31"/>
      <c r="DX18" s="31"/>
      <c r="DY18" s="31"/>
      <c r="DZ18" s="31"/>
      <c r="EA18" s="31"/>
      <c r="EB18" s="31"/>
      <c r="EC18" s="31"/>
      <c r="ED18" s="31"/>
      <c r="EE18" s="31"/>
      <c r="EF18" s="31"/>
      <c r="EG18" s="31"/>
      <c r="EH18" s="31"/>
      <c r="EI18" s="31"/>
      <c r="EJ18" s="31"/>
      <c r="EK18" s="31"/>
      <c r="EL18" s="31"/>
      <c r="EM18" s="31"/>
      <c r="EN18" s="31"/>
      <c r="EO18" s="31"/>
      <c r="EP18" s="31"/>
      <c r="EQ18" s="31"/>
      <c r="ER18" s="31"/>
      <c r="ES18" s="31"/>
      <c r="ET18" s="31"/>
      <c r="EU18" s="31"/>
      <c r="EV18" s="31"/>
      <c r="EW18" s="31"/>
      <c r="EX18" s="31"/>
      <c r="EY18" s="31"/>
      <c r="EZ18" s="31"/>
      <c r="FA18" s="31"/>
      <c r="FB18" s="31"/>
      <c r="FC18" s="31"/>
      <c r="FD18" s="31"/>
      <c r="FE18" s="31"/>
      <c r="FF18" s="31"/>
      <c r="FG18" s="31"/>
      <c r="FH18" s="31"/>
      <c r="FI18" s="31"/>
      <c r="FJ18" s="31"/>
      <c r="FK18" s="31"/>
      <c r="FL18" s="31"/>
      <c r="FM18" s="31"/>
      <c r="FN18" s="31"/>
      <c r="FO18" s="31"/>
      <c r="FP18" s="31"/>
      <c r="FQ18" s="31"/>
      <c r="FR18" s="31"/>
      <c r="FS18" s="31"/>
      <c r="FT18" s="31"/>
      <c r="FU18" s="31"/>
      <c r="FV18" s="31"/>
      <c r="FW18" s="31"/>
      <c r="FX18" s="31"/>
      <c r="FY18" s="31"/>
      <c r="FZ18" s="31"/>
      <c r="GA18" s="31"/>
      <c r="GB18" s="31"/>
      <c r="GC18" s="31"/>
      <c r="GD18" s="31"/>
      <c r="GE18" s="31"/>
      <c r="GF18" s="31"/>
      <c r="GG18" s="31"/>
      <c r="GH18" s="31"/>
      <c r="GI18" s="31"/>
      <c r="GJ18" s="31"/>
      <c r="GK18" s="31"/>
      <c r="GL18" s="31"/>
      <c r="GM18" s="31"/>
      <c r="GN18" s="31"/>
      <c r="GO18" s="31"/>
      <c r="GP18" s="31"/>
      <c r="GQ18" s="31"/>
      <c r="GR18" s="31"/>
      <c r="GS18" s="31"/>
      <c r="GT18" s="31"/>
      <c r="GU18" s="31"/>
      <c r="GV18" s="31"/>
      <c r="GW18" s="31"/>
      <c r="GX18" s="31"/>
      <c r="GY18" s="31"/>
      <c r="GZ18" s="31"/>
      <c r="HA18" s="31"/>
      <c r="HB18" s="31"/>
      <c r="HC18" s="31"/>
      <c r="HD18" s="31"/>
      <c r="HE18" s="31"/>
      <c r="HF18" s="31"/>
      <c r="HG18" s="31"/>
      <c r="HH18" s="31"/>
      <c r="HI18" s="31"/>
      <c r="HJ18" s="31"/>
      <c r="HK18" s="31"/>
      <c r="HL18" s="31"/>
      <c r="HM18" s="31"/>
      <c r="HN18" s="31"/>
      <c r="HO18" s="31"/>
      <c r="HP18" s="31"/>
      <c r="HQ18" s="31"/>
      <c r="HR18" s="31"/>
      <c r="HS18" s="31"/>
      <c r="HT18" s="31"/>
      <c r="HU18" s="31"/>
      <c r="HV18" s="31"/>
      <c r="HW18" s="31"/>
      <c r="HX18" s="31"/>
      <c r="HY18" s="31"/>
      <c r="HZ18" s="31"/>
      <c r="IA18" s="31"/>
      <c r="IB18" s="31"/>
      <c r="IC18" s="31"/>
      <c r="ID18" s="31"/>
      <c r="IE18" s="31"/>
      <c r="IF18" s="31"/>
      <c r="IG18" s="31"/>
      <c r="IH18" s="31"/>
      <c r="II18" s="31"/>
      <c r="IJ18" s="31"/>
      <c r="IK18" s="31"/>
      <c r="IL18" s="31"/>
      <c r="IM18" s="31"/>
      <c r="IN18" s="31"/>
      <c r="IO18" s="31"/>
      <c r="IP18" s="31"/>
      <c r="IQ18" s="31"/>
      <c r="IR18" s="31"/>
      <c r="IS18" s="31"/>
      <c r="IT18" s="31"/>
      <c r="IU18" s="31"/>
      <c r="IV18" s="31"/>
      <c r="IW18" s="31"/>
      <c r="IX18" s="31"/>
      <c r="IY18" s="31"/>
      <c r="IZ18" s="31"/>
      <c r="JA18" s="31"/>
      <c r="JB18" s="31"/>
      <c r="JC18" s="31"/>
      <c r="JD18" s="31"/>
      <c r="JE18" s="274"/>
    </row>
    <row r="19" spans="1:265" ht="20.100000000000001" customHeight="1" x14ac:dyDescent="0.35">
      <c r="A19" s="35">
        <v>4</v>
      </c>
      <c r="B19" s="36" t="s">
        <v>331</v>
      </c>
      <c r="C19" s="199">
        <f>PROFILE入力!C14</f>
        <v>0</v>
      </c>
      <c r="D19" s="37" t="s">
        <v>341</v>
      </c>
      <c r="E19" s="37"/>
      <c r="F19" s="37"/>
      <c r="G19" s="37" t="s">
        <v>350</v>
      </c>
      <c r="H19" s="200"/>
      <c r="I19" s="200">
        <f>IF(PROFILE入力!C8="拡大治験",PROFILE入力!C19,IF(PROFILE入力!C8="Ⅳ相",PROFILE入力!C19,IF(PROFILE入力!C8="Ⅲ相",PROFILE入力!C19,PROFILE入力!C17)))</f>
        <v>0</v>
      </c>
      <c r="J19" s="228"/>
      <c r="K19" s="50" t="s">
        <v>332</v>
      </c>
      <c r="L19" s="50"/>
      <c r="M19" s="190" t="s">
        <v>333</v>
      </c>
      <c r="N19" s="229" t="str">
        <f>IF(PROFILE入力!C8="拡大治験",PROFILE入力!D19,IF(PROFILE入力!C8="Ⅳ相",PROFILE入力!D19,IF(PROFILE入力!C8="Ⅲ相",PROFILE入力!D19,PROFILE入力!D17)))</f>
        <v/>
      </c>
      <c r="O19" s="50" t="s">
        <v>332</v>
      </c>
      <c r="Q19" s="33"/>
      <c r="R19" s="119"/>
      <c r="S19" s="50"/>
      <c r="T19" s="50"/>
      <c r="U19" s="59"/>
      <c r="V19" s="59"/>
      <c r="W19" s="59"/>
      <c r="X19" s="59"/>
      <c r="Y19" s="59"/>
      <c r="Z19" s="59"/>
      <c r="AA19" s="59"/>
      <c r="AB19" s="59"/>
      <c r="AC19" s="59"/>
      <c r="AD19" s="278"/>
      <c r="AE19" s="39"/>
      <c r="AF19" s="279"/>
      <c r="AG19" s="74"/>
      <c r="AH19" s="74"/>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31"/>
      <c r="CH19" s="31"/>
      <c r="CI19" s="31"/>
      <c r="CJ19" s="31"/>
      <c r="CK19" s="31"/>
      <c r="CL19" s="31"/>
      <c r="CM19" s="31"/>
      <c r="CN19" s="31"/>
      <c r="CO19" s="31"/>
      <c r="CP19" s="31"/>
      <c r="CQ19" s="31"/>
      <c r="CR19" s="31"/>
      <c r="CS19" s="31"/>
      <c r="CT19" s="31"/>
      <c r="CU19" s="31"/>
      <c r="CV19" s="31"/>
      <c r="CW19" s="31"/>
      <c r="CX19" s="31"/>
      <c r="CY19" s="31"/>
      <c r="CZ19" s="31"/>
      <c r="DA19" s="31"/>
      <c r="DB19" s="31"/>
      <c r="DC19" s="31"/>
      <c r="DD19" s="31"/>
      <c r="DE19" s="31"/>
      <c r="DF19" s="31"/>
      <c r="DG19" s="31"/>
      <c r="DH19" s="31"/>
      <c r="DI19" s="31"/>
      <c r="DJ19" s="31"/>
      <c r="DK19" s="31"/>
      <c r="DL19" s="31"/>
      <c r="DM19" s="31"/>
      <c r="DN19" s="31"/>
      <c r="DO19" s="31"/>
      <c r="DP19" s="31"/>
      <c r="DQ19" s="31"/>
      <c r="DR19" s="31"/>
      <c r="DS19" s="31"/>
      <c r="DT19" s="31"/>
      <c r="DU19" s="31"/>
      <c r="DV19" s="31"/>
      <c r="DW19" s="31"/>
      <c r="DX19" s="31"/>
      <c r="DY19" s="31"/>
      <c r="DZ19" s="31"/>
      <c r="EA19" s="31"/>
      <c r="EB19" s="31"/>
      <c r="EC19" s="31"/>
      <c r="ED19" s="31"/>
      <c r="EE19" s="31"/>
      <c r="EF19" s="31"/>
      <c r="EG19" s="31"/>
      <c r="EH19" s="31"/>
      <c r="EI19" s="31"/>
      <c r="EJ19" s="31"/>
      <c r="EK19" s="31"/>
      <c r="EL19" s="31"/>
      <c r="EM19" s="31"/>
      <c r="EN19" s="31"/>
      <c r="EO19" s="31"/>
      <c r="EP19" s="31"/>
      <c r="EQ19" s="31"/>
      <c r="ER19" s="31"/>
      <c r="ES19" s="31"/>
      <c r="ET19" s="31"/>
      <c r="EU19" s="31"/>
      <c r="EV19" s="31"/>
      <c r="EW19" s="31"/>
      <c r="EX19" s="31"/>
      <c r="EY19" s="31"/>
      <c r="EZ19" s="31"/>
      <c r="FA19" s="31"/>
      <c r="FB19" s="31"/>
      <c r="FC19" s="31"/>
      <c r="FD19" s="31"/>
      <c r="FE19" s="31"/>
      <c r="FF19" s="31"/>
      <c r="FG19" s="31"/>
      <c r="FH19" s="31"/>
      <c r="FI19" s="31"/>
      <c r="FJ19" s="31"/>
      <c r="FK19" s="31"/>
      <c r="FL19" s="31"/>
      <c r="FM19" s="31"/>
      <c r="FN19" s="31"/>
      <c r="FO19" s="31"/>
      <c r="FP19" s="31"/>
      <c r="FQ19" s="31"/>
      <c r="FR19" s="31"/>
      <c r="FS19" s="31"/>
      <c r="FT19" s="31"/>
      <c r="FU19" s="31"/>
      <c r="FV19" s="31"/>
      <c r="FW19" s="31"/>
      <c r="FX19" s="31"/>
      <c r="FY19" s="31"/>
      <c r="FZ19" s="31"/>
      <c r="GA19" s="31"/>
      <c r="GB19" s="31"/>
      <c r="GC19" s="31"/>
      <c r="GD19" s="31"/>
      <c r="GE19" s="31"/>
      <c r="GF19" s="31"/>
      <c r="GG19" s="31"/>
      <c r="GH19" s="31"/>
      <c r="GI19" s="31"/>
      <c r="GJ19" s="31"/>
      <c r="GK19" s="31"/>
      <c r="GL19" s="31"/>
      <c r="GM19" s="31"/>
      <c r="GN19" s="31"/>
      <c r="GO19" s="31"/>
      <c r="GP19" s="31"/>
      <c r="GQ19" s="31"/>
      <c r="GR19" s="31"/>
      <c r="GS19" s="31"/>
      <c r="GT19" s="31"/>
      <c r="GU19" s="31"/>
      <c r="GV19" s="31"/>
      <c r="GW19" s="31"/>
      <c r="GX19" s="31"/>
      <c r="GY19" s="31"/>
      <c r="GZ19" s="31"/>
      <c r="HA19" s="31"/>
      <c r="HB19" s="31"/>
      <c r="HC19" s="31"/>
      <c r="HD19" s="31"/>
      <c r="HE19" s="31"/>
      <c r="HF19" s="31"/>
      <c r="HG19" s="31"/>
      <c r="HH19" s="31"/>
      <c r="HI19" s="31"/>
      <c r="HJ19" s="31"/>
      <c r="HK19" s="31"/>
      <c r="HL19" s="31"/>
      <c r="HM19" s="31"/>
      <c r="HN19" s="31"/>
      <c r="HO19" s="31"/>
      <c r="HP19" s="31"/>
      <c r="HQ19" s="31"/>
      <c r="HR19" s="31"/>
      <c r="HS19" s="31"/>
      <c r="HT19" s="31"/>
      <c r="HU19" s="31"/>
      <c r="HV19" s="31"/>
      <c r="HW19" s="31"/>
      <c r="HX19" s="31"/>
      <c r="HY19" s="31"/>
      <c r="HZ19" s="31"/>
      <c r="IA19" s="31"/>
      <c r="IB19" s="31"/>
      <c r="IC19" s="31"/>
      <c r="ID19" s="31"/>
      <c r="IE19" s="31"/>
      <c r="IF19" s="31"/>
      <c r="IG19" s="31"/>
      <c r="IH19" s="31"/>
      <c r="II19" s="31"/>
      <c r="IJ19" s="31"/>
      <c r="IK19" s="31"/>
      <c r="IL19" s="31"/>
      <c r="IM19" s="31"/>
      <c r="IN19" s="31"/>
      <c r="IO19" s="31"/>
      <c r="IP19" s="31"/>
      <c r="IQ19" s="31"/>
      <c r="IR19" s="31"/>
      <c r="IS19" s="31"/>
      <c r="IT19" s="31"/>
      <c r="IU19" s="31"/>
      <c r="IV19" s="31"/>
      <c r="IW19" s="31"/>
      <c r="IX19" s="31"/>
      <c r="IY19" s="31"/>
      <c r="IZ19" s="31"/>
      <c r="JA19" s="31"/>
      <c r="JB19" s="31"/>
      <c r="JC19" s="31"/>
      <c r="JD19" s="31"/>
      <c r="JE19" s="31"/>
    </row>
    <row r="20" spans="1:265" ht="20.100000000000001" customHeight="1" x14ac:dyDescent="0.35">
      <c r="A20" s="35">
        <v>5</v>
      </c>
      <c r="B20" s="36" t="s">
        <v>171</v>
      </c>
      <c r="C20" s="37"/>
      <c r="D20" s="37"/>
      <c r="E20" s="37"/>
      <c r="F20" s="37"/>
      <c r="G20" s="37"/>
      <c r="H20" s="37"/>
      <c r="I20" s="37"/>
      <c r="J20" s="37"/>
      <c r="K20" s="37"/>
      <c r="L20" s="37"/>
      <c r="M20" s="37"/>
      <c r="N20" s="37"/>
      <c r="O20" s="37"/>
      <c r="P20" s="37"/>
      <c r="Q20" s="118"/>
      <c r="R20" s="37"/>
      <c r="S20" s="37"/>
      <c r="T20" s="59"/>
      <c r="U20" s="59"/>
      <c r="V20" s="59"/>
      <c r="W20" s="59"/>
      <c r="X20" s="59"/>
      <c r="Y20" s="59"/>
      <c r="Z20" s="59"/>
      <c r="AA20" s="59"/>
      <c r="AB20" s="59"/>
      <c r="AC20" s="278"/>
      <c r="AD20" s="39"/>
      <c r="AE20" s="279"/>
      <c r="AF20" s="74"/>
      <c r="AG20" s="74"/>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1"/>
      <c r="BT20" s="31"/>
      <c r="BU20" s="31"/>
      <c r="BV20" s="31"/>
      <c r="BW20" s="31"/>
      <c r="BX20" s="31"/>
      <c r="BY20" s="31"/>
      <c r="BZ20" s="31"/>
      <c r="CA20" s="31"/>
      <c r="CB20" s="31"/>
      <c r="CC20" s="31"/>
      <c r="CD20" s="31"/>
      <c r="CE20" s="31"/>
      <c r="CF20" s="31"/>
      <c r="CG20" s="31"/>
      <c r="CH20" s="31"/>
      <c r="CI20" s="31"/>
      <c r="CJ20" s="31"/>
      <c r="CK20" s="31"/>
      <c r="CL20" s="31"/>
      <c r="CM20" s="31"/>
      <c r="CN20" s="31"/>
      <c r="CO20" s="31"/>
      <c r="CP20" s="31"/>
      <c r="CQ20" s="31"/>
      <c r="CR20" s="31"/>
      <c r="CS20" s="31"/>
      <c r="CT20" s="31"/>
      <c r="CU20" s="31"/>
      <c r="CV20" s="31"/>
      <c r="CW20" s="31"/>
      <c r="CX20" s="31"/>
      <c r="CY20" s="31"/>
      <c r="CZ20" s="31"/>
      <c r="DA20" s="31"/>
      <c r="DB20" s="31"/>
      <c r="DC20" s="31"/>
      <c r="DD20" s="31"/>
      <c r="DE20" s="31"/>
      <c r="DF20" s="31"/>
      <c r="DG20" s="31"/>
      <c r="DH20" s="31"/>
      <c r="DI20" s="31"/>
      <c r="DJ20" s="31"/>
      <c r="DK20" s="31"/>
      <c r="DL20" s="31"/>
      <c r="DM20" s="31"/>
      <c r="DN20" s="31"/>
      <c r="DO20" s="31"/>
      <c r="DP20" s="31"/>
      <c r="DQ20" s="31"/>
      <c r="DR20" s="31"/>
      <c r="DS20" s="31"/>
      <c r="DT20" s="31"/>
      <c r="DU20" s="31"/>
      <c r="DV20" s="31"/>
      <c r="DW20" s="31"/>
      <c r="DX20" s="31"/>
      <c r="DY20" s="31"/>
      <c r="DZ20" s="31"/>
      <c r="EA20" s="31"/>
      <c r="EB20" s="31"/>
      <c r="EC20" s="31"/>
      <c r="ED20" s="31"/>
      <c r="EE20" s="31"/>
      <c r="EF20" s="31"/>
      <c r="EG20" s="31"/>
      <c r="EH20" s="31"/>
      <c r="EI20" s="31"/>
      <c r="EJ20" s="31"/>
      <c r="EK20" s="31"/>
      <c r="EL20" s="31"/>
      <c r="EM20" s="31"/>
      <c r="EN20" s="31"/>
      <c r="EO20" s="31"/>
      <c r="EP20" s="31"/>
      <c r="EQ20" s="31"/>
      <c r="ER20" s="31"/>
      <c r="ES20" s="31"/>
      <c r="ET20" s="31"/>
      <c r="EU20" s="31"/>
      <c r="EV20" s="31"/>
      <c r="EW20" s="31"/>
      <c r="EX20" s="31"/>
      <c r="EY20" s="31"/>
      <c r="EZ20" s="31"/>
      <c r="FA20" s="31"/>
      <c r="FB20" s="31"/>
      <c r="FC20" s="31"/>
      <c r="FD20" s="31"/>
      <c r="FE20" s="31"/>
      <c r="FF20" s="31"/>
      <c r="FG20" s="31"/>
      <c r="FH20" s="31"/>
      <c r="FI20" s="31"/>
      <c r="FJ20" s="31"/>
      <c r="FK20" s="31"/>
      <c r="FL20" s="31"/>
      <c r="FM20" s="31"/>
      <c r="FN20" s="31"/>
      <c r="FO20" s="31"/>
      <c r="FP20" s="31"/>
      <c r="FQ20" s="31"/>
      <c r="FR20" s="31"/>
      <c r="FS20" s="31"/>
      <c r="FT20" s="31"/>
      <c r="FU20" s="31"/>
      <c r="FV20" s="31"/>
      <c r="FW20" s="31"/>
      <c r="FX20" s="31"/>
      <c r="FY20" s="31"/>
      <c r="FZ20" s="31"/>
      <c r="GA20" s="31"/>
      <c r="GB20" s="31"/>
      <c r="GC20" s="31"/>
      <c r="GD20" s="31"/>
      <c r="GE20" s="31"/>
      <c r="GF20" s="31"/>
      <c r="GG20" s="31"/>
      <c r="GH20" s="31"/>
      <c r="GI20" s="31"/>
      <c r="GJ20" s="31"/>
      <c r="GK20" s="31"/>
      <c r="GL20" s="31"/>
      <c r="GM20" s="31"/>
      <c r="GN20" s="31"/>
      <c r="GO20" s="31"/>
      <c r="GP20" s="31"/>
      <c r="GQ20" s="31"/>
      <c r="GR20" s="31"/>
      <c r="GS20" s="31"/>
      <c r="GT20" s="31"/>
      <c r="GU20" s="31"/>
      <c r="GV20" s="31"/>
      <c r="GW20" s="31"/>
      <c r="GX20" s="31"/>
      <c r="GY20" s="31"/>
      <c r="GZ20" s="31"/>
      <c r="HA20" s="31"/>
      <c r="HB20" s="31"/>
      <c r="HC20" s="31"/>
      <c r="HD20" s="31"/>
      <c r="HE20" s="31"/>
      <c r="HF20" s="31"/>
      <c r="HG20" s="31"/>
      <c r="HH20" s="31"/>
      <c r="HI20" s="31"/>
      <c r="HJ20" s="31"/>
      <c r="HK20" s="31"/>
      <c r="HL20" s="31"/>
      <c r="HM20" s="31"/>
      <c r="HN20" s="31"/>
      <c r="HO20" s="31"/>
      <c r="HP20" s="31"/>
      <c r="HQ20" s="31"/>
      <c r="HR20" s="31"/>
      <c r="HS20" s="31"/>
      <c r="HT20" s="31"/>
      <c r="HU20" s="31"/>
      <c r="HV20" s="31"/>
      <c r="HW20" s="31"/>
      <c r="HX20" s="31"/>
      <c r="HY20" s="31"/>
      <c r="HZ20" s="31"/>
      <c r="IA20" s="31"/>
      <c r="IB20" s="31"/>
      <c r="IC20" s="31"/>
      <c r="ID20" s="31"/>
      <c r="IE20" s="31"/>
      <c r="IF20" s="31"/>
      <c r="IG20" s="31"/>
      <c r="IH20" s="31"/>
      <c r="II20" s="31"/>
      <c r="IJ20" s="31"/>
      <c r="IK20" s="31"/>
      <c r="IL20" s="31"/>
      <c r="IM20" s="31"/>
      <c r="IN20" s="31"/>
      <c r="IO20" s="31"/>
      <c r="IP20" s="31"/>
      <c r="IQ20" s="31"/>
      <c r="IR20" s="31"/>
      <c r="IS20" s="31"/>
      <c r="IT20" s="31"/>
      <c r="IU20" s="31"/>
      <c r="IV20" s="31"/>
      <c r="IW20" s="31"/>
      <c r="IX20" s="31"/>
      <c r="IY20" s="31"/>
      <c r="IZ20" s="31"/>
      <c r="JA20" s="31"/>
      <c r="JB20" s="31"/>
      <c r="JC20" s="31"/>
      <c r="JD20" s="31"/>
      <c r="JE20" s="274"/>
    </row>
    <row r="21" spans="1:265" ht="20.100000000000001" hidden="1" customHeight="1" x14ac:dyDescent="0.35">
      <c r="A21" s="35">
        <v>4</v>
      </c>
      <c r="B21" s="36" t="s">
        <v>170</v>
      </c>
      <c r="C21" s="633">
        <f>PROFILE入力!D10</f>
        <v>0</v>
      </c>
      <c r="D21" s="633"/>
      <c r="E21" s="633"/>
      <c r="F21" s="633"/>
      <c r="G21" s="633"/>
      <c r="H21" s="633"/>
      <c r="I21" s="633"/>
      <c r="J21" s="633"/>
      <c r="K21" s="633"/>
      <c r="L21" s="633"/>
      <c r="M21" s="633"/>
      <c r="N21" s="633"/>
      <c r="O21" s="633"/>
      <c r="P21" s="633"/>
      <c r="Q21" s="633"/>
      <c r="R21" s="37"/>
      <c r="S21" s="37"/>
      <c r="T21" s="59"/>
      <c r="U21" s="59"/>
      <c r="V21" s="59"/>
      <c r="W21" s="59"/>
      <c r="X21" s="59"/>
      <c r="Y21" s="59"/>
      <c r="Z21" s="59"/>
      <c r="AA21" s="59"/>
      <c r="AB21" s="59"/>
      <c r="AC21" s="278"/>
      <c r="AD21" s="39"/>
      <c r="AE21" s="279"/>
      <c r="AF21" s="74"/>
      <c r="AG21" s="74"/>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c r="CF21" s="31"/>
      <c r="CG21" s="31"/>
      <c r="CH21" s="31"/>
      <c r="CI21" s="31"/>
      <c r="CJ21" s="31"/>
      <c r="CK21" s="31"/>
      <c r="CL21" s="31"/>
      <c r="CM21" s="31"/>
      <c r="CN21" s="31"/>
      <c r="CO21" s="31"/>
      <c r="CP21" s="31"/>
      <c r="CQ21" s="31"/>
      <c r="CR21" s="31"/>
      <c r="CS21" s="31"/>
      <c r="CT21" s="31"/>
      <c r="CU21" s="31"/>
      <c r="CV21" s="31"/>
      <c r="CW21" s="31"/>
      <c r="CX21" s="31"/>
      <c r="CY21" s="31"/>
      <c r="CZ21" s="31"/>
      <c r="DA21" s="31"/>
      <c r="DB21" s="31"/>
      <c r="DC21" s="31"/>
      <c r="DD21" s="31"/>
      <c r="DE21" s="31"/>
      <c r="DF21" s="31"/>
      <c r="DG21" s="31"/>
      <c r="DH21" s="31"/>
      <c r="DI21" s="31"/>
      <c r="DJ21" s="31"/>
      <c r="DK21" s="31"/>
      <c r="DL21" s="31"/>
      <c r="DM21" s="31"/>
      <c r="DN21" s="31"/>
      <c r="DO21" s="31"/>
      <c r="DP21" s="31"/>
      <c r="DQ21" s="31"/>
      <c r="DR21" s="31"/>
      <c r="DS21" s="31"/>
      <c r="DT21" s="31"/>
      <c r="DU21" s="31"/>
      <c r="DV21" s="31"/>
      <c r="DW21" s="31"/>
      <c r="DX21" s="31"/>
      <c r="DY21" s="31"/>
      <c r="DZ21" s="31"/>
      <c r="EA21" s="31"/>
      <c r="EB21" s="31"/>
      <c r="EC21" s="31"/>
      <c r="ED21" s="31"/>
      <c r="EE21" s="31"/>
      <c r="EF21" s="31"/>
      <c r="EG21" s="31"/>
      <c r="EH21" s="31"/>
      <c r="EI21" s="31"/>
      <c r="EJ21" s="31"/>
      <c r="EK21" s="31"/>
      <c r="EL21" s="31"/>
      <c r="EM21" s="31"/>
      <c r="EN21" s="31"/>
      <c r="EO21" s="31"/>
      <c r="EP21" s="31"/>
      <c r="EQ21" s="31"/>
      <c r="ER21" s="31"/>
      <c r="ES21" s="31"/>
      <c r="ET21" s="31"/>
      <c r="EU21" s="31"/>
      <c r="EV21" s="31"/>
      <c r="EW21" s="31"/>
      <c r="EX21" s="31"/>
      <c r="EY21" s="31"/>
      <c r="EZ21" s="31"/>
      <c r="FA21" s="31"/>
      <c r="FB21" s="31"/>
      <c r="FC21" s="31"/>
      <c r="FD21" s="31"/>
      <c r="FE21" s="31"/>
      <c r="FF21" s="31"/>
      <c r="FG21" s="31"/>
      <c r="FH21" s="31"/>
      <c r="FI21" s="31"/>
      <c r="FJ21" s="31"/>
      <c r="FK21" s="31"/>
      <c r="FL21" s="31"/>
      <c r="FM21" s="31"/>
      <c r="FN21" s="31"/>
      <c r="FO21" s="31"/>
      <c r="FP21" s="31"/>
      <c r="FQ21" s="31"/>
      <c r="FR21" s="31"/>
      <c r="FS21" s="31"/>
      <c r="FT21" s="31"/>
      <c r="FU21" s="31"/>
      <c r="FV21" s="31"/>
      <c r="FW21" s="31"/>
      <c r="FX21" s="31"/>
      <c r="FY21" s="31"/>
      <c r="FZ21" s="31"/>
      <c r="GA21" s="31"/>
      <c r="GB21" s="31"/>
      <c r="GC21" s="31"/>
      <c r="GD21" s="31"/>
      <c r="GE21" s="31"/>
      <c r="GF21" s="31"/>
      <c r="GG21" s="31"/>
      <c r="GH21" s="31"/>
      <c r="GI21" s="31"/>
      <c r="GJ21" s="31"/>
      <c r="GK21" s="31"/>
      <c r="GL21" s="31"/>
      <c r="GM21" s="31"/>
      <c r="GN21" s="31"/>
      <c r="GO21" s="31"/>
      <c r="GP21" s="31"/>
      <c r="GQ21" s="31"/>
      <c r="GR21" s="31"/>
      <c r="GS21" s="31"/>
      <c r="GT21" s="31"/>
      <c r="GU21" s="31"/>
      <c r="GV21" s="31"/>
      <c r="GW21" s="31"/>
      <c r="GX21" s="31"/>
      <c r="GY21" s="31"/>
      <c r="GZ21" s="31"/>
      <c r="HA21" s="31"/>
      <c r="HB21" s="31"/>
      <c r="HC21" s="31"/>
      <c r="HD21" s="31"/>
      <c r="HE21" s="31"/>
      <c r="HF21" s="31"/>
      <c r="HG21" s="31"/>
      <c r="HH21" s="31"/>
      <c r="HI21" s="31"/>
      <c r="HJ21" s="31"/>
      <c r="HK21" s="31"/>
      <c r="HL21" s="31"/>
      <c r="HM21" s="31"/>
      <c r="HN21" s="31"/>
      <c r="HO21" s="31"/>
      <c r="HP21" s="31"/>
      <c r="HQ21" s="31"/>
      <c r="HR21" s="31"/>
      <c r="HS21" s="31"/>
      <c r="HT21" s="31"/>
      <c r="HU21" s="31"/>
      <c r="HV21" s="31"/>
      <c r="HW21" s="31"/>
      <c r="HX21" s="31"/>
      <c r="HY21" s="31"/>
      <c r="HZ21" s="31"/>
      <c r="IA21" s="31"/>
      <c r="IB21" s="31"/>
      <c r="IC21" s="31"/>
      <c r="ID21" s="31"/>
      <c r="IE21" s="31"/>
      <c r="IF21" s="31"/>
      <c r="IG21" s="31"/>
      <c r="IH21" s="31"/>
      <c r="II21" s="31"/>
      <c r="IJ21" s="31"/>
      <c r="IK21" s="31"/>
      <c r="IL21" s="31"/>
      <c r="IM21" s="31"/>
      <c r="IN21" s="31"/>
      <c r="IO21" s="31"/>
      <c r="IP21" s="31"/>
      <c r="IQ21" s="31"/>
      <c r="IR21" s="31"/>
      <c r="IS21" s="31"/>
      <c r="IT21" s="31"/>
      <c r="IU21" s="31"/>
      <c r="IV21" s="31"/>
      <c r="IW21" s="31"/>
      <c r="IX21" s="31"/>
      <c r="IY21" s="31"/>
      <c r="IZ21" s="31"/>
      <c r="JA21" s="31"/>
      <c r="JB21" s="31"/>
      <c r="JC21" s="31"/>
      <c r="JD21" s="31"/>
      <c r="JE21" s="274"/>
    </row>
    <row r="22" spans="1:265" ht="20.100000000000001" customHeight="1" x14ac:dyDescent="0.2">
      <c r="B22" s="54"/>
      <c r="C22" s="55"/>
      <c r="D22" s="55"/>
      <c r="E22" s="55"/>
      <c r="F22" s="55"/>
      <c r="G22" s="55"/>
      <c r="H22" s="55"/>
      <c r="I22" s="577"/>
      <c r="J22" s="577"/>
      <c r="K22" s="577"/>
      <c r="L22" s="640" t="s">
        <v>680</v>
      </c>
      <c r="M22" s="167"/>
      <c r="N22" s="182" t="s">
        <v>348</v>
      </c>
      <c r="O22" s="182"/>
      <c r="P22" s="213"/>
      <c r="Q22" s="42"/>
      <c r="R22" s="59"/>
      <c r="S22" s="59"/>
      <c r="T22" s="43"/>
      <c r="U22" s="43"/>
      <c r="V22" s="43"/>
      <c r="W22" s="43"/>
      <c r="X22" s="43"/>
      <c r="Y22" s="43"/>
      <c r="Z22" s="43"/>
      <c r="AA22" s="43"/>
      <c r="AB22" s="43"/>
      <c r="AC22" s="278"/>
      <c r="AD22" s="278"/>
      <c r="AE22" s="279"/>
      <c r="AF22" s="74"/>
      <c r="AG22" s="74"/>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c r="BQ22" s="31"/>
      <c r="BR22" s="31"/>
      <c r="BS22" s="31"/>
      <c r="BT22" s="31"/>
      <c r="BU22" s="31"/>
      <c r="BV22" s="31"/>
      <c r="BW22" s="31"/>
      <c r="BX22" s="31"/>
      <c r="BY22" s="31"/>
      <c r="BZ22" s="31"/>
      <c r="CA22" s="31"/>
      <c r="CB22" s="31"/>
      <c r="CC22" s="31"/>
      <c r="CD22" s="31"/>
      <c r="CE22" s="31"/>
      <c r="CF22" s="31"/>
      <c r="CG22" s="31"/>
      <c r="CH22" s="31"/>
      <c r="CI22" s="31"/>
      <c r="CJ22" s="31"/>
      <c r="CK22" s="31"/>
      <c r="CL22" s="31"/>
      <c r="CM22" s="31"/>
      <c r="CN22" s="31"/>
      <c r="CO22" s="31"/>
      <c r="CP22" s="31"/>
      <c r="CQ22" s="31"/>
      <c r="CR22" s="31"/>
      <c r="CS22" s="31"/>
      <c r="CT22" s="31"/>
      <c r="CU22" s="31"/>
      <c r="CV22" s="31"/>
      <c r="CW22" s="31"/>
      <c r="CX22" s="31"/>
      <c r="CY22" s="31"/>
      <c r="CZ22" s="31"/>
      <c r="DA22" s="31"/>
      <c r="DB22" s="31"/>
      <c r="DC22" s="31"/>
      <c r="DD22" s="31"/>
      <c r="DE22" s="31"/>
      <c r="DF22" s="31"/>
      <c r="DG22" s="31"/>
      <c r="DH22" s="31"/>
      <c r="DI22" s="31"/>
      <c r="DJ22" s="31"/>
      <c r="DK22" s="31"/>
      <c r="DL22" s="31"/>
      <c r="DM22" s="31"/>
      <c r="DN22" s="31"/>
      <c r="DO22" s="31"/>
      <c r="DP22" s="31"/>
      <c r="DQ22" s="31"/>
      <c r="DR22" s="31"/>
      <c r="DS22" s="31"/>
      <c r="DT22" s="31"/>
      <c r="DU22" s="31"/>
      <c r="DV22" s="31"/>
      <c r="DW22" s="31"/>
      <c r="DX22" s="31"/>
      <c r="DY22" s="31"/>
      <c r="DZ22" s="31"/>
      <c r="EA22" s="31"/>
      <c r="EB22" s="31"/>
      <c r="EC22" s="31"/>
      <c r="ED22" s="31"/>
      <c r="EE22" s="31"/>
      <c r="EF22" s="31"/>
      <c r="EG22" s="31"/>
      <c r="EH22" s="31"/>
      <c r="EI22" s="31"/>
      <c r="EJ22" s="31"/>
      <c r="EK22" s="31"/>
      <c r="EL22" s="31"/>
      <c r="EM22" s="31"/>
      <c r="EN22" s="31"/>
      <c r="EO22" s="31"/>
      <c r="EP22" s="31"/>
      <c r="EQ22" s="31"/>
      <c r="ER22" s="31"/>
      <c r="ES22" s="31"/>
      <c r="ET22" s="31"/>
      <c r="EU22" s="31"/>
      <c r="EV22" s="31"/>
      <c r="EW22" s="31"/>
      <c r="EX22" s="31"/>
      <c r="EY22" s="31"/>
      <c r="EZ22" s="31"/>
      <c r="FA22" s="31"/>
      <c r="FB22" s="31"/>
      <c r="FC22" s="31"/>
      <c r="FD22" s="31"/>
      <c r="FE22" s="31"/>
      <c r="FF22" s="31"/>
      <c r="FG22" s="31"/>
      <c r="FH22" s="31"/>
      <c r="FI22" s="31"/>
      <c r="FJ22" s="31"/>
      <c r="FK22" s="31"/>
      <c r="FL22" s="31"/>
      <c r="FM22" s="31"/>
      <c r="FN22" s="31"/>
      <c r="FO22" s="31"/>
      <c r="FP22" s="31"/>
      <c r="FQ22" s="31"/>
      <c r="FR22" s="31"/>
      <c r="FS22" s="31"/>
      <c r="FT22" s="31"/>
      <c r="FU22" s="31"/>
      <c r="FV22" s="31"/>
      <c r="FW22" s="31"/>
      <c r="FX22" s="31"/>
      <c r="FY22" s="31"/>
      <c r="FZ22" s="31"/>
      <c r="GA22" s="31"/>
      <c r="GB22" s="31"/>
      <c r="GC22" s="31"/>
      <c r="GD22" s="31"/>
      <c r="GE22" s="31"/>
      <c r="GF22" s="31"/>
      <c r="GG22" s="31"/>
      <c r="GH22" s="31"/>
      <c r="GI22" s="31"/>
      <c r="GJ22" s="31"/>
      <c r="GK22" s="31"/>
      <c r="GL22" s="31"/>
      <c r="GM22" s="31"/>
      <c r="GN22" s="31"/>
      <c r="GO22" s="31"/>
      <c r="GP22" s="31"/>
      <c r="GQ22" s="31"/>
      <c r="GR22" s="31"/>
      <c r="GS22" s="31"/>
      <c r="GT22" s="31"/>
      <c r="GU22" s="31"/>
      <c r="GV22" s="31"/>
      <c r="GW22" s="31"/>
      <c r="GX22" s="31"/>
      <c r="GY22" s="31"/>
      <c r="GZ22" s="31"/>
      <c r="HA22" s="31"/>
      <c r="HB22" s="31"/>
      <c r="HC22" s="31"/>
      <c r="HD22" s="31"/>
      <c r="HE22" s="31"/>
      <c r="HF22" s="31"/>
      <c r="HG22" s="31"/>
      <c r="HH22" s="31"/>
      <c r="HI22" s="31"/>
      <c r="HJ22" s="31"/>
      <c r="HK22" s="31"/>
      <c r="HL22" s="31"/>
      <c r="HM22" s="31"/>
      <c r="HN22" s="31"/>
      <c r="HO22" s="31"/>
      <c r="HP22" s="31"/>
      <c r="HQ22" s="31"/>
      <c r="HR22" s="31"/>
      <c r="HS22" s="31"/>
      <c r="HT22" s="31"/>
      <c r="HU22" s="31"/>
      <c r="HV22" s="31"/>
      <c r="HW22" s="31"/>
      <c r="HX22" s="31"/>
      <c r="HY22" s="31"/>
      <c r="HZ22" s="31"/>
      <c r="IA22" s="31"/>
      <c r="IB22" s="31"/>
      <c r="IC22" s="31"/>
      <c r="ID22" s="31"/>
      <c r="IE22" s="31"/>
      <c r="IF22" s="31"/>
      <c r="IG22" s="31"/>
      <c r="IH22" s="31"/>
      <c r="II22" s="31"/>
      <c r="IJ22" s="31"/>
      <c r="IK22" s="31"/>
      <c r="IL22" s="31"/>
      <c r="IM22" s="31"/>
      <c r="IN22" s="31"/>
      <c r="IO22" s="31"/>
      <c r="IP22" s="31"/>
      <c r="IQ22" s="31"/>
      <c r="IR22" s="31"/>
      <c r="IS22" s="31"/>
      <c r="IT22" s="31"/>
      <c r="IU22" s="31"/>
      <c r="IV22" s="31"/>
      <c r="IW22" s="31"/>
      <c r="IX22" s="31"/>
      <c r="IY22" s="31"/>
      <c r="IZ22" s="31"/>
      <c r="JA22" s="31"/>
      <c r="JB22" s="31"/>
      <c r="JC22" s="31"/>
      <c r="JD22" s="31"/>
      <c r="JE22" s="274"/>
    </row>
    <row r="23" spans="1:265" ht="30" customHeight="1" x14ac:dyDescent="0.2">
      <c r="B23" s="56"/>
      <c r="C23" s="59"/>
      <c r="D23" s="59"/>
      <c r="E23" s="59"/>
      <c r="F23" s="59"/>
      <c r="G23" s="59"/>
      <c r="H23" s="59"/>
      <c r="I23" s="578"/>
      <c r="J23" s="578"/>
      <c r="K23" s="578"/>
      <c r="L23" s="641"/>
      <c r="M23" s="211"/>
      <c r="N23" s="189" t="s">
        <v>241</v>
      </c>
      <c r="O23" s="165" t="s">
        <v>330</v>
      </c>
      <c r="P23" s="166" t="s">
        <v>244</v>
      </c>
      <c r="Q23" s="42"/>
      <c r="R23" s="59"/>
      <c r="S23" s="59"/>
      <c r="T23" s="43"/>
      <c r="U23" s="43"/>
      <c r="V23" s="43"/>
      <c r="W23" s="43"/>
      <c r="X23" s="43"/>
      <c r="Y23" s="43"/>
      <c r="Z23" s="43"/>
      <c r="AA23" s="43"/>
      <c r="AB23" s="43"/>
      <c r="AC23" s="278"/>
      <c r="AD23" s="278"/>
      <c r="AE23" s="279"/>
      <c r="AF23" s="74"/>
      <c r="AG23" s="74"/>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1"/>
      <c r="BH23" s="31"/>
      <c r="BI23" s="31"/>
      <c r="BJ23" s="31"/>
      <c r="BK23" s="31"/>
      <c r="BL23" s="31"/>
      <c r="BM23" s="31"/>
      <c r="BN23" s="31"/>
      <c r="BO23" s="31"/>
      <c r="BP23" s="31"/>
      <c r="BQ23" s="31"/>
      <c r="BR23" s="31"/>
      <c r="BS23" s="31"/>
      <c r="BT23" s="31"/>
      <c r="BU23" s="31"/>
      <c r="BV23" s="31"/>
      <c r="BW23" s="31"/>
      <c r="BX23" s="31"/>
      <c r="BY23" s="31"/>
      <c r="BZ23" s="31"/>
      <c r="CA23" s="31"/>
      <c r="CB23" s="31"/>
      <c r="CC23" s="31"/>
      <c r="CD23" s="31"/>
      <c r="CE23" s="31"/>
      <c r="CF23" s="31"/>
      <c r="CG23" s="31"/>
      <c r="CH23" s="31"/>
      <c r="CI23" s="31"/>
      <c r="CJ23" s="31"/>
      <c r="CK23" s="31"/>
      <c r="CL23" s="31"/>
      <c r="CM23" s="31"/>
      <c r="CN23" s="31"/>
      <c r="CO23" s="31"/>
      <c r="CP23" s="31"/>
      <c r="CQ23" s="31"/>
      <c r="CR23" s="31"/>
      <c r="CS23" s="31"/>
      <c r="CT23" s="31"/>
      <c r="CU23" s="31"/>
      <c r="CV23" s="31"/>
      <c r="CW23" s="31"/>
      <c r="CX23" s="31"/>
      <c r="CY23" s="31"/>
      <c r="CZ23" s="31"/>
      <c r="DA23" s="31"/>
      <c r="DB23" s="31"/>
      <c r="DC23" s="31"/>
      <c r="DD23" s="31"/>
      <c r="DE23" s="31"/>
      <c r="DF23" s="31"/>
      <c r="DG23" s="31"/>
      <c r="DH23" s="31"/>
      <c r="DI23" s="31"/>
      <c r="DJ23" s="31"/>
      <c r="DK23" s="31"/>
      <c r="DL23" s="31"/>
      <c r="DM23" s="31"/>
      <c r="DN23" s="31"/>
      <c r="DO23" s="31"/>
      <c r="DP23" s="31"/>
      <c r="DQ23" s="31"/>
      <c r="DR23" s="31"/>
      <c r="DS23" s="31"/>
      <c r="DT23" s="31"/>
      <c r="DU23" s="31"/>
      <c r="DV23" s="31"/>
      <c r="DW23" s="31"/>
      <c r="DX23" s="31"/>
      <c r="DY23" s="31"/>
      <c r="DZ23" s="31"/>
      <c r="EA23" s="31"/>
      <c r="EB23" s="31"/>
      <c r="EC23" s="31"/>
      <c r="ED23" s="31"/>
      <c r="EE23" s="31"/>
      <c r="EF23" s="31"/>
      <c r="EG23" s="31"/>
      <c r="EH23" s="31"/>
      <c r="EI23" s="31"/>
      <c r="EJ23" s="31"/>
      <c r="EK23" s="31"/>
      <c r="EL23" s="31"/>
      <c r="EM23" s="31"/>
      <c r="EN23" s="31"/>
      <c r="EO23" s="31"/>
      <c r="EP23" s="31"/>
      <c r="EQ23" s="31"/>
      <c r="ER23" s="31"/>
      <c r="ES23" s="31"/>
      <c r="ET23" s="31"/>
      <c r="EU23" s="31"/>
      <c r="EV23" s="31"/>
      <c r="EW23" s="31"/>
      <c r="EX23" s="31"/>
      <c r="EY23" s="31"/>
      <c r="EZ23" s="31"/>
      <c r="FA23" s="31"/>
      <c r="FB23" s="31"/>
      <c r="FC23" s="31"/>
      <c r="FD23" s="31"/>
      <c r="FE23" s="31"/>
      <c r="FF23" s="31"/>
      <c r="FG23" s="31"/>
      <c r="FH23" s="31"/>
      <c r="FI23" s="31"/>
      <c r="FJ23" s="31"/>
      <c r="FK23" s="31"/>
      <c r="FL23" s="31"/>
      <c r="FM23" s="31"/>
      <c r="FN23" s="31"/>
      <c r="FO23" s="31"/>
      <c r="FP23" s="31"/>
      <c r="FQ23" s="31"/>
      <c r="FR23" s="31"/>
      <c r="FS23" s="31"/>
      <c r="FT23" s="31"/>
      <c r="FU23" s="31"/>
      <c r="FV23" s="31"/>
      <c r="FW23" s="31"/>
      <c r="FX23" s="31"/>
      <c r="FY23" s="31"/>
      <c r="FZ23" s="31"/>
      <c r="GA23" s="31"/>
      <c r="GB23" s="31"/>
      <c r="GC23" s="31"/>
      <c r="GD23" s="31"/>
      <c r="GE23" s="31"/>
      <c r="GF23" s="31"/>
      <c r="GG23" s="31"/>
      <c r="GH23" s="31"/>
      <c r="GI23" s="31"/>
      <c r="GJ23" s="31"/>
      <c r="GK23" s="31"/>
      <c r="GL23" s="31"/>
      <c r="GM23" s="31"/>
      <c r="GN23" s="31"/>
      <c r="GO23" s="31"/>
      <c r="GP23" s="31"/>
      <c r="GQ23" s="31"/>
      <c r="GR23" s="31"/>
      <c r="GS23" s="31"/>
      <c r="GT23" s="31"/>
      <c r="GU23" s="31"/>
      <c r="GV23" s="31"/>
      <c r="GW23" s="31"/>
      <c r="GX23" s="31"/>
      <c r="GY23" s="31"/>
      <c r="GZ23" s="31"/>
      <c r="HA23" s="31"/>
      <c r="HB23" s="31"/>
      <c r="HC23" s="31"/>
      <c r="HD23" s="31"/>
      <c r="HE23" s="31"/>
      <c r="HF23" s="31"/>
      <c r="HG23" s="31"/>
      <c r="HH23" s="31"/>
      <c r="HI23" s="31"/>
      <c r="HJ23" s="31"/>
      <c r="HK23" s="31"/>
      <c r="HL23" s="31"/>
      <c r="HM23" s="31"/>
      <c r="HN23" s="31"/>
      <c r="HO23" s="31"/>
      <c r="HP23" s="31"/>
      <c r="HQ23" s="31"/>
      <c r="HR23" s="31"/>
      <c r="HS23" s="31"/>
      <c r="HT23" s="31"/>
      <c r="HU23" s="31"/>
      <c r="HV23" s="31"/>
      <c r="HW23" s="31"/>
      <c r="HX23" s="31"/>
      <c r="HY23" s="31"/>
      <c r="HZ23" s="31"/>
      <c r="IA23" s="31"/>
      <c r="IB23" s="31"/>
      <c r="IC23" s="31"/>
      <c r="ID23" s="31"/>
      <c r="IE23" s="31"/>
      <c r="IF23" s="31"/>
      <c r="IG23" s="31"/>
      <c r="IH23" s="31"/>
      <c r="II23" s="31"/>
      <c r="IJ23" s="31"/>
      <c r="IK23" s="31"/>
      <c r="IL23" s="31"/>
      <c r="IM23" s="31"/>
      <c r="IN23" s="31"/>
      <c r="IO23" s="31"/>
      <c r="IP23" s="31"/>
      <c r="IQ23" s="31"/>
      <c r="IR23" s="31"/>
      <c r="IS23" s="31"/>
      <c r="IT23" s="31"/>
      <c r="IU23" s="31"/>
      <c r="IV23" s="31"/>
      <c r="IW23" s="31"/>
      <c r="IX23" s="31"/>
      <c r="IY23" s="31"/>
      <c r="IZ23" s="31"/>
      <c r="JA23" s="31"/>
      <c r="JB23" s="31"/>
      <c r="JC23" s="31"/>
      <c r="JD23" s="31"/>
      <c r="JE23" s="274"/>
    </row>
    <row r="24" spans="1:265" ht="30" customHeight="1" x14ac:dyDescent="0.2">
      <c r="B24" s="57" t="s">
        <v>172</v>
      </c>
      <c r="C24" s="643" t="s">
        <v>183</v>
      </c>
      <c r="D24" s="644"/>
      <c r="E24" s="644"/>
      <c r="F24" s="644"/>
      <c r="G24" s="644"/>
      <c r="H24" s="644"/>
      <c r="I24" s="644"/>
      <c r="J24" s="644"/>
      <c r="K24" s="645"/>
      <c r="L24" s="642"/>
      <c r="M24" s="212" t="str">
        <f>別紙１!G26</f>
        <v/>
      </c>
      <c r="N24" s="204" t="e">
        <f>VLOOKUP($M24,$AC$8:$AG$13,2,FALSE)</f>
        <v>#N/A</v>
      </c>
      <c r="O24" s="76" t="e">
        <f>VLOOKUP($M24,$AC$8:$AG$13,3,FALSE)</f>
        <v>#N/A</v>
      </c>
      <c r="P24" s="81" t="e">
        <f>VLOOKUP($M24,$AC$8:$AG$13,4,FALSE)</f>
        <v>#N/A</v>
      </c>
      <c r="Q24" s="42"/>
      <c r="R24" s="59"/>
      <c r="S24" s="59"/>
      <c r="T24" s="45"/>
      <c r="U24" s="45"/>
      <c r="V24" s="45"/>
      <c r="W24" s="45"/>
      <c r="X24" s="45"/>
      <c r="Y24" s="45"/>
      <c r="Z24" s="45"/>
      <c r="AA24" s="45"/>
      <c r="AB24" s="45"/>
      <c r="AC24" s="45"/>
      <c r="AD24" s="45"/>
      <c r="AE24" s="75"/>
      <c r="AH24" s="33"/>
      <c r="JE24" s="274"/>
    </row>
    <row r="25" spans="1:265" ht="20.100000000000001" customHeight="1" x14ac:dyDescent="0.2">
      <c r="B25" s="40" t="s">
        <v>173</v>
      </c>
      <c r="C25" s="60"/>
      <c r="D25" s="60"/>
      <c r="E25" s="60"/>
      <c r="F25" s="60"/>
      <c r="G25" s="60"/>
      <c r="H25" s="60"/>
      <c r="I25" s="60"/>
      <c r="J25" s="60"/>
      <c r="K25" s="65"/>
      <c r="L25" s="221"/>
      <c r="M25" s="230"/>
      <c r="N25" s="205"/>
      <c r="O25" s="77"/>
      <c r="P25" s="82"/>
      <c r="Q25" s="87"/>
      <c r="R25" s="43"/>
      <c r="S25" s="43"/>
      <c r="T25" s="45"/>
      <c r="U25" s="45"/>
      <c r="V25" s="45"/>
      <c r="W25" s="45"/>
      <c r="X25" s="45"/>
      <c r="Y25" s="45"/>
      <c r="Z25" s="45"/>
      <c r="AA25" s="45"/>
      <c r="AB25" s="45"/>
      <c r="AC25" s="45"/>
      <c r="AD25" s="45"/>
      <c r="AE25" s="75"/>
      <c r="AH25" s="33"/>
      <c r="JE25" s="274"/>
    </row>
    <row r="26" spans="1:265" ht="20.100000000000001" customHeight="1" x14ac:dyDescent="0.2">
      <c r="B26" s="41" t="s">
        <v>174</v>
      </c>
      <c r="C26" s="59"/>
      <c r="D26" s="59"/>
      <c r="E26" s="59"/>
      <c r="F26" s="59"/>
      <c r="G26" s="59"/>
      <c r="H26" s="59"/>
      <c r="I26" s="59"/>
      <c r="J26" s="59"/>
      <c r="K26" s="64"/>
      <c r="L26" s="64">
        <f>L44</f>
        <v>0</v>
      </c>
      <c r="M26" s="231"/>
      <c r="N26" s="206"/>
      <c r="O26" s="78"/>
      <c r="P26" s="83"/>
      <c r="Q26" s="87"/>
      <c r="R26" s="43"/>
      <c r="S26" s="43"/>
      <c r="T26" s="280"/>
      <c r="U26" s="280"/>
      <c r="V26" s="280"/>
      <c r="W26" s="280"/>
      <c r="X26" s="280"/>
      <c r="Y26" s="280"/>
      <c r="Z26" s="280"/>
      <c r="AA26" s="280"/>
      <c r="AB26" s="280"/>
      <c r="AC26" s="45"/>
      <c r="AD26" s="45"/>
      <c r="AE26" s="75"/>
      <c r="AH26" s="33"/>
      <c r="JE26" s="274"/>
    </row>
    <row r="27" spans="1:265" ht="20.100000000000001" customHeight="1" x14ac:dyDescent="0.2">
      <c r="B27" s="44" t="s">
        <v>351</v>
      </c>
      <c r="C27" s="62">
        <f>別紙２!I23</f>
        <v>0</v>
      </c>
      <c r="D27" s="62" t="s">
        <v>184</v>
      </c>
      <c r="E27" s="70" t="str">
        <f>IF($M$24="拡大治験",0.7,IF($M$24="Ⅳ相",0.8,""))</f>
        <v/>
      </c>
      <c r="F27" s="62" t="str">
        <f>IF($M$24="拡大治験","× ",IF($M$24="Ⅳ相","× ",""))</f>
        <v/>
      </c>
      <c r="G27" s="61">
        <v>1000</v>
      </c>
      <c r="H27" s="62" t="s">
        <v>175</v>
      </c>
      <c r="I27" s="579" t="s">
        <v>352</v>
      </c>
      <c r="J27" s="62">
        <f>IF(PROFILE入力!C22="",J18,PROFILE入力!C22)</f>
        <v>0</v>
      </c>
      <c r="K27" s="68" t="s">
        <v>349</v>
      </c>
      <c r="L27" s="223">
        <f>IF($M$24="Ⅳ相",ROUNDDOWN(C27*E27*G27*J27,0),IF($M$24="拡大治験",ROUNDDOWN(C27*E27*G27*J27,0),ROUNDDOWN(C27*G27*J27,0)))</f>
        <v>0</v>
      </c>
      <c r="M27" s="231"/>
      <c r="N27" s="208"/>
      <c r="O27" s="80"/>
      <c r="P27" s="85"/>
      <c r="Q27" s="88"/>
      <c r="R27" s="45"/>
      <c r="S27" s="45"/>
      <c r="T27" s="45"/>
      <c r="U27" s="45"/>
      <c r="V27" s="45"/>
      <c r="W27" s="45"/>
      <c r="X27" s="45"/>
      <c r="Y27" s="45"/>
      <c r="Z27" s="45"/>
      <c r="AA27" s="45"/>
      <c r="AB27" s="45"/>
      <c r="AC27" s="45"/>
      <c r="AD27" s="45"/>
      <c r="AE27" s="75"/>
      <c r="AH27" s="33"/>
      <c r="JE27" s="274"/>
    </row>
    <row r="28" spans="1:265" ht="20.100000000000001" customHeight="1" x14ac:dyDescent="0.2">
      <c r="B28" s="539" t="s">
        <v>596</v>
      </c>
      <c r="C28" s="62"/>
      <c r="D28" s="62"/>
      <c r="E28" s="70"/>
      <c r="F28" s="62"/>
      <c r="G28" s="61"/>
      <c r="H28" s="62"/>
      <c r="I28" s="579"/>
      <c r="J28" s="62"/>
      <c r="K28" s="68"/>
      <c r="L28" s="223">
        <f>IF(PROFILE入力!C12=PROFILE入力!D12,IF($M$24="拡大治験",0,500000),0)</f>
        <v>500000</v>
      </c>
      <c r="M28" s="231"/>
      <c r="N28" s="208"/>
      <c r="O28" s="80"/>
      <c r="P28" s="85"/>
      <c r="Q28" s="88"/>
      <c r="R28" s="45"/>
      <c r="S28" s="45"/>
      <c r="T28" s="45"/>
      <c r="U28" s="45"/>
      <c r="V28" s="45"/>
      <c r="W28" s="45"/>
      <c r="X28" s="45"/>
      <c r="Y28" s="45"/>
      <c r="Z28" s="45"/>
      <c r="AA28" s="45"/>
      <c r="AB28" s="45"/>
      <c r="AC28" s="45"/>
      <c r="AD28" s="45"/>
      <c r="AE28" s="75"/>
      <c r="AH28" s="33"/>
      <c r="JE28" s="274"/>
    </row>
    <row r="29" spans="1:265" ht="20.100000000000001" customHeight="1" x14ac:dyDescent="0.2">
      <c r="B29" s="540" t="s">
        <v>508</v>
      </c>
      <c r="C29" s="62"/>
      <c r="D29" s="62"/>
      <c r="E29" s="62"/>
      <c r="F29" s="62"/>
      <c r="G29" s="61"/>
      <c r="H29" s="62"/>
      <c r="I29" s="579"/>
      <c r="J29" s="62"/>
      <c r="K29" s="68"/>
      <c r="L29" s="68"/>
      <c r="M29" s="231"/>
      <c r="N29" s="281"/>
      <c r="O29" s="282"/>
      <c r="P29" s="283"/>
      <c r="Q29" s="284"/>
      <c r="R29" s="280"/>
      <c r="S29" s="280"/>
      <c r="T29" s="45"/>
      <c r="U29" s="45"/>
      <c r="V29" s="45"/>
      <c r="W29" s="45"/>
      <c r="X29" s="45"/>
      <c r="Y29" s="45"/>
      <c r="Z29" s="45"/>
      <c r="AA29" s="45"/>
      <c r="AB29" s="45"/>
      <c r="AC29" s="45"/>
      <c r="AD29" s="45"/>
      <c r="AE29" s="75"/>
      <c r="AH29" s="33"/>
      <c r="JE29" s="274"/>
    </row>
    <row r="30" spans="1:265" ht="20.100000000000001" customHeight="1" x14ac:dyDescent="0.2">
      <c r="B30" s="540" t="s">
        <v>509</v>
      </c>
      <c r="C30" s="62"/>
      <c r="D30" s="62"/>
      <c r="E30" s="62"/>
      <c r="F30" s="62"/>
      <c r="G30" s="62"/>
      <c r="H30" s="62"/>
      <c r="I30" s="62"/>
      <c r="J30" s="62"/>
      <c r="K30" s="68"/>
      <c r="L30" s="223"/>
      <c r="M30" s="231"/>
      <c r="N30" s="208"/>
      <c r="O30" s="80"/>
      <c r="P30" s="85"/>
      <c r="Q30" s="88"/>
      <c r="R30" s="45"/>
      <c r="S30" s="45"/>
      <c r="T30" s="59"/>
      <c r="U30" s="59"/>
      <c r="V30" s="59"/>
      <c r="W30" s="59"/>
      <c r="X30" s="59"/>
      <c r="Y30" s="59"/>
      <c r="Z30" s="59"/>
      <c r="AA30" s="59"/>
      <c r="AB30" s="59"/>
      <c r="AC30" s="45"/>
      <c r="AD30" s="45"/>
      <c r="AE30" s="75"/>
      <c r="AH30" s="33"/>
      <c r="JE30" s="274"/>
    </row>
    <row r="31" spans="1:265" ht="20.100000000000001" customHeight="1" x14ac:dyDescent="0.2">
      <c r="B31" s="540" t="s">
        <v>510</v>
      </c>
      <c r="C31" s="62">
        <f>別紙１!J27</f>
        <v>0</v>
      </c>
      <c r="D31" s="62" t="s">
        <v>184</v>
      </c>
      <c r="E31" s="70" t="str">
        <f>IF($M$24="Ⅳ相",0.8,IF($M$24="拡大治験",0.7,""))</f>
        <v/>
      </c>
      <c r="F31" s="62" t="str">
        <f>IF($M$24="Ⅳ相", "× ",IF($M$24="拡大治験", "× ",""))</f>
        <v/>
      </c>
      <c r="G31" s="370">
        <v>6000</v>
      </c>
      <c r="H31" s="62" t="s">
        <v>175</v>
      </c>
      <c r="I31" s="90"/>
      <c r="J31" s="90"/>
      <c r="K31" s="91"/>
      <c r="L31" s="222"/>
      <c r="M31" s="101">
        <f>IF($M$24="拡大治験",ROUNDDOWN(C31*E31*G31,0),IF($M$24="Ⅳ相",ROUNDDOWN(C31*E31*G31,0),ROUNDDOWN(C31*G31,0)))</f>
        <v>0</v>
      </c>
      <c r="N31" s="207" t="e">
        <f>ROUNDDOWN($M31*N24,0)</f>
        <v>#N/A</v>
      </c>
      <c r="O31" s="71" t="e">
        <f>ROUNDDOWN($M31*O24,0)</f>
        <v>#N/A</v>
      </c>
      <c r="P31" s="84" t="e">
        <f>M31-SUM(N31:O31)</f>
        <v>#N/A</v>
      </c>
      <c r="Q31" s="88"/>
      <c r="R31" s="45"/>
      <c r="S31" s="45"/>
      <c r="T31" s="45"/>
      <c r="U31" s="45"/>
      <c r="V31" s="45"/>
      <c r="W31" s="45"/>
      <c r="X31" s="45"/>
      <c r="Y31" s="45"/>
      <c r="Z31" s="45"/>
      <c r="AA31" s="45"/>
      <c r="AB31" s="45"/>
      <c r="AC31" s="45"/>
      <c r="AD31" s="45"/>
      <c r="AE31" s="75"/>
      <c r="AH31" s="33"/>
      <c r="JE31" s="274"/>
    </row>
    <row r="32" spans="1:265" ht="20.100000000000001" customHeight="1" x14ac:dyDescent="0.2">
      <c r="B32" s="540" t="s">
        <v>595</v>
      </c>
      <c r="C32" s="62">
        <f>C31</f>
        <v>0</v>
      </c>
      <c r="D32" s="62" t="s">
        <v>184</v>
      </c>
      <c r="E32" s="70" t="str">
        <f>IF($M$24="Ⅳ相",0.8,IF($M$24="拡大治験",0.7,""))</f>
        <v/>
      </c>
      <c r="F32" s="62" t="str">
        <f>IF($M$24="Ⅳ相", "× ",IF($M$24="拡大治験", "× ",""))</f>
        <v/>
      </c>
      <c r="G32" s="370">
        <f>IF(PROFILE入力!$C$13="ＳＭＯ（３者契約）",2000,4000)</f>
        <v>4000</v>
      </c>
      <c r="H32" s="62" t="s">
        <v>175</v>
      </c>
      <c r="I32" s="63"/>
      <c r="J32" s="63"/>
      <c r="K32" s="69"/>
      <c r="L32" s="222"/>
      <c r="M32" s="101">
        <f>IF($M$24="拡大治験",ROUNDDOWN(C32*E32*G32,0),IF($M$24="Ⅳ相",ROUNDDOWN(C32*E32*G32,0),ROUNDDOWN(C32*G32,0)))</f>
        <v>0</v>
      </c>
      <c r="N32" s="237" t="e">
        <f>ROUNDDOWN($M32*N24,0)</f>
        <v>#N/A</v>
      </c>
      <c r="O32" s="207" t="e">
        <f>ROUNDDOWN($M32*O24,0)</f>
        <v>#N/A</v>
      </c>
      <c r="P32" s="84" t="e">
        <f>M32-SUM(N32:O32)</f>
        <v>#N/A</v>
      </c>
      <c r="Q32" s="88"/>
      <c r="R32" s="45"/>
      <c r="S32" s="45"/>
      <c r="T32" s="45"/>
      <c r="U32" s="45"/>
      <c r="V32" s="45"/>
      <c r="W32" s="45"/>
      <c r="X32" s="45"/>
      <c r="Y32" s="45"/>
      <c r="Z32" s="45"/>
      <c r="AA32" s="45"/>
      <c r="AB32" s="45"/>
      <c r="AC32" s="45"/>
      <c r="AD32" s="45"/>
      <c r="AE32" s="75"/>
      <c r="AH32" s="33"/>
      <c r="JE32" s="274"/>
    </row>
    <row r="33" spans="1:265" ht="20.100000000000001" customHeight="1" x14ac:dyDescent="0.2">
      <c r="B33" s="46" t="s">
        <v>511</v>
      </c>
      <c r="C33" s="541" t="s">
        <v>598</v>
      </c>
      <c r="D33" s="63"/>
      <c r="E33" s="63"/>
      <c r="F33" s="63"/>
      <c r="G33" s="63"/>
      <c r="H33" s="63"/>
      <c r="I33" s="63"/>
      <c r="J33" s="63"/>
      <c r="K33" s="69"/>
      <c r="L33" s="224">
        <f>ROUNDDOWN(SUM(L25:L31)*10%,0)</f>
        <v>50000</v>
      </c>
      <c r="M33" s="203">
        <f>ROUNDDOWN(SUM(M25:M32)*10%,0)</f>
        <v>0</v>
      </c>
      <c r="N33" s="209" t="e">
        <f t="shared" ref="N33:P33" si="0">ROUNDDOWN(SUM(N25:N32)*10%,0)</f>
        <v>#N/A</v>
      </c>
      <c r="O33" s="72" t="e">
        <f t="shared" si="0"/>
        <v>#N/A</v>
      </c>
      <c r="P33" s="86" t="e">
        <f t="shared" si="0"/>
        <v>#N/A</v>
      </c>
      <c r="Q33" s="88"/>
      <c r="R33" s="45"/>
      <c r="S33" s="45"/>
      <c r="T33" s="59"/>
      <c r="U33" s="59"/>
      <c r="V33" s="59"/>
      <c r="W33" s="59"/>
      <c r="X33" s="59"/>
      <c r="Y33" s="59"/>
      <c r="Z33" s="59"/>
      <c r="AA33" s="59"/>
      <c r="AB33" s="59"/>
      <c r="AC33" s="45"/>
      <c r="AD33" s="45"/>
      <c r="AE33" s="75"/>
      <c r="AH33" s="33"/>
      <c r="JE33" s="274"/>
    </row>
    <row r="34" spans="1:265" ht="20.100000000000001" customHeight="1" thickBot="1" x14ac:dyDescent="0.25">
      <c r="B34" s="89" t="s">
        <v>512</v>
      </c>
      <c r="C34" s="542" t="s">
        <v>599</v>
      </c>
      <c r="D34" s="90"/>
      <c r="E34" s="90"/>
      <c r="F34" s="90"/>
      <c r="G34" s="90"/>
      <c r="H34" s="90"/>
      <c r="I34" s="235"/>
      <c r="J34" s="235"/>
      <c r="K34" s="234"/>
      <c r="L34" s="236">
        <f>ROUNDDOWN(SUM(L25:L33)*30%,0)</f>
        <v>165000</v>
      </c>
      <c r="M34" s="232">
        <f>ROUNDDOWN(SUM(M25:M33)*30%,0)</f>
        <v>0</v>
      </c>
      <c r="N34" s="210" t="e">
        <f>ROUNDDOWN(SUM(N25:N33)*30%,0)</f>
        <v>#N/A</v>
      </c>
      <c r="O34" s="79" t="e">
        <f>ROUNDDOWN(SUM(O25:O33)*30%,0)</f>
        <v>#N/A</v>
      </c>
      <c r="P34" s="92" t="e">
        <f>M34-SUM(N34:O34)</f>
        <v>#N/A</v>
      </c>
      <c r="Q34" s="88"/>
      <c r="R34" s="45"/>
      <c r="S34" s="45"/>
      <c r="T34" s="59"/>
      <c r="U34" s="59"/>
      <c r="V34" s="59"/>
      <c r="W34" s="59"/>
      <c r="X34" s="59"/>
      <c r="Y34" s="59"/>
      <c r="Z34" s="59"/>
      <c r="AA34" s="59"/>
      <c r="AB34" s="59"/>
      <c r="AC34" s="59"/>
      <c r="AD34" s="45"/>
      <c r="AE34" s="45"/>
      <c r="AF34" s="75"/>
    </row>
    <row r="35" spans="1:265" ht="20.100000000000001" customHeight="1" thickTop="1" x14ac:dyDescent="0.2">
      <c r="B35" s="202" t="s">
        <v>392</v>
      </c>
      <c r="C35" s="543" t="s">
        <v>600</v>
      </c>
      <c r="D35" s="214"/>
      <c r="E35" s="214"/>
      <c r="F35" s="214"/>
      <c r="G35" s="214"/>
      <c r="H35" s="214"/>
      <c r="I35" s="214"/>
      <c r="J35" s="214"/>
      <c r="K35" s="240"/>
      <c r="L35" s="225">
        <f>SUM(L25:L34)</f>
        <v>715000</v>
      </c>
      <c r="M35" s="215">
        <f>SUM(M25:M34)</f>
        <v>0</v>
      </c>
      <c r="N35" s="216" t="e">
        <f>SUM(N25:N34)</f>
        <v>#N/A</v>
      </c>
      <c r="O35" s="217" t="e">
        <f>SUM(O25:O34)</f>
        <v>#N/A</v>
      </c>
      <c r="P35" s="218" t="e">
        <f>SUM(P25:P34)</f>
        <v>#N/A</v>
      </c>
      <c r="Q35" s="42"/>
      <c r="R35" s="59"/>
      <c r="S35" s="59"/>
      <c r="T35" s="45"/>
      <c r="U35" s="45"/>
      <c r="V35" s="45"/>
      <c r="W35" s="45"/>
      <c r="X35" s="45"/>
      <c r="Y35" s="45"/>
      <c r="Z35" s="45"/>
      <c r="AA35" s="45"/>
      <c r="AB35" s="45"/>
      <c r="AC35" s="45"/>
    </row>
    <row r="36" spans="1:265" ht="20.100000000000001" customHeight="1" x14ac:dyDescent="0.2">
      <c r="B36" s="227" t="s">
        <v>346</v>
      </c>
      <c r="C36" s="226"/>
      <c r="D36" s="219"/>
      <c r="E36" s="219"/>
      <c r="F36" s="219"/>
      <c r="G36" s="219"/>
      <c r="H36" s="220"/>
      <c r="I36" s="220"/>
      <c r="J36" s="220"/>
      <c r="K36" s="241"/>
      <c r="L36" s="102">
        <f>ROUNDDOWN(SUM(L25,L27,L28,L29,L30,L33,L34)*10%,0)</f>
        <v>71500</v>
      </c>
      <c r="M36" s="329"/>
      <c r="N36" s="55"/>
      <c r="O36" s="55"/>
      <c r="P36" s="55"/>
      <c r="Q36" s="59"/>
      <c r="R36" s="59"/>
      <c r="S36" s="59"/>
      <c r="T36" s="45"/>
      <c r="U36" s="45"/>
      <c r="V36" s="45"/>
      <c r="W36" s="45"/>
      <c r="X36" s="45"/>
      <c r="Y36" s="45"/>
      <c r="Z36" s="45"/>
      <c r="AA36" s="45"/>
      <c r="AB36" s="45"/>
      <c r="AC36" s="45"/>
    </row>
    <row r="37" spans="1:265" ht="20.100000000000001" customHeight="1" x14ac:dyDescent="0.35">
      <c r="B37" s="227" t="s">
        <v>361</v>
      </c>
      <c r="C37" s="226"/>
      <c r="D37" s="219"/>
      <c r="E37" s="219"/>
      <c r="F37" s="219"/>
      <c r="G37" s="219"/>
      <c r="H37" s="220"/>
      <c r="I37" s="220"/>
      <c r="J37" s="220"/>
      <c r="K37" s="241"/>
      <c r="L37" s="102">
        <f>SUM(L35:L36)</f>
        <v>786500</v>
      </c>
      <c r="M37" s="242" t="s">
        <v>335</v>
      </c>
      <c r="N37" s="59"/>
      <c r="O37" s="59"/>
      <c r="P37" s="59"/>
      <c r="Q37" s="59"/>
      <c r="R37" s="59"/>
      <c r="S37" s="59"/>
      <c r="T37" s="59"/>
      <c r="U37" s="59"/>
      <c r="V37" s="59"/>
      <c r="W37" s="59"/>
      <c r="X37" s="59"/>
      <c r="Y37" s="59"/>
      <c r="Z37" s="59"/>
      <c r="AA37" s="59"/>
      <c r="AB37" s="59"/>
      <c r="AC37" s="59"/>
      <c r="AD37" s="278"/>
      <c r="AE37" s="39"/>
      <c r="AF37" s="279"/>
      <c r="AG37" s="74"/>
      <c r="AH37" s="74"/>
      <c r="AI37" s="31"/>
      <c r="AJ37" s="31"/>
      <c r="AK37" s="31"/>
      <c r="AL37" s="31"/>
      <c r="AM37" s="31"/>
      <c r="AN37" s="31"/>
      <c r="AO37" s="31"/>
      <c r="AP37" s="31"/>
      <c r="AQ37" s="31"/>
      <c r="AR37" s="31"/>
      <c r="AS37" s="31"/>
      <c r="AT37" s="31"/>
      <c r="AU37" s="31"/>
      <c r="AV37" s="31"/>
      <c r="AW37" s="31"/>
      <c r="AX37" s="31"/>
      <c r="AY37" s="31"/>
      <c r="AZ37" s="31"/>
      <c r="BA37" s="31"/>
      <c r="BB37" s="31"/>
      <c r="BC37" s="31"/>
      <c r="BD37" s="31"/>
      <c r="BE37" s="31"/>
      <c r="BF37" s="31"/>
      <c r="BG37" s="31"/>
      <c r="BH37" s="31"/>
      <c r="BI37" s="31"/>
      <c r="BJ37" s="31"/>
      <c r="BK37" s="31"/>
      <c r="BL37" s="31"/>
      <c r="BM37" s="31"/>
      <c r="BN37" s="31"/>
      <c r="BO37" s="31"/>
      <c r="BP37" s="31"/>
      <c r="BQ37" s="31"/>
      <c r="BR37" s="31"/>
      <c r="BS37" s="31"/>
      <c r="BT37" s="31"/>
      <c r="BU37" s="31"/>
      <c r="BV37" s="31"/>
      <c r="BW37" s="31"/>
      <c r="BX37" s="31"/>
      <c r="BY37" s="31"/>
      <c r="BZ37" s="31"/>
      <c r="CA37" s="31"/>
      <c r="CB37" s="31"/>
      <c r="CC37" s="31"/>
      <c r="CD37" s="31"/>
      <c r="CE37" s="31"/>
      <c r="CF37" s="31"/>
      <c r="CG37" s="31"/>
      <c r="CH37" s="31"/>
      <c r="CI37" s="31"/>
      <c r="CJ37" s="31"/>
      <c r="CK37" s="31"/>
      <c r="CL37" s="31"/>
      <c r="CM37" s="31"/>
      <c r="CN37" s="31"/>
      <c r="CO37" s="31"/>
      <c r="CP37" s="31"/>
      <c r="CQ37" s="31"/>
      <c r="CR37" s="31"/>
      <c r="CS37" s="31"/>
      <c r="CT37" s="31"/>
      <c r="CU37" s="31"/>
      <c r="CV37" s="31"/>
      <c r="CW37" s="31"/>
      <c r="CX37" s="31"/>
      <c r="CY37" s="31"/>
      <c r="CZ37" s="31"/>
      <c r="DA37" s="31"/>
      <c r="DB37" s="31"/>
      <c r="DC37" s="31"/>
      <c r="DD37" s="31"/>
      <c r="DE37" s="31"/>
      <c r="DF37" s="31"/>
      <c r="DG37" s="31"/>
      <c r="DH37" s="31"/>
      <c r="DI37" s="31"/>
      <c r="DJ37" s="31"/>
      <c r="DK37" s="31"/>
      <c r="DL37" s="31"/>
      <c r="DM37" s="31"/>
      <c r="DN37" s="31"/>
      <c r="DO37" s="31"/>
      <c r="DP37" s="31"/>
      <c r="DQ37" s="31"/>
      <c r="DR37" s="31"/>
      <c r="DS37" s="31"/>
      <c r="DT37" s="31"/>
      <c r="DU37" s="31"/>
      <c r="DV37" s="31"/>
      <c r="DW37" s="31"/>
      <c r="DX37" s="31"/>
      <c r="DY37" s="31"/>
      <c r="DZ37" s="31"/>
      <c r="EA37" s="31"/>
      <c r="EB37" s="31"/>
      <c r="EC37" s="31"/>
      <c r="ED37" s="31"/>
      <c r="EE37" s="31"/>
      <c r="EF37" s="31"/>
      <c r="EG37" s="31"/>
      <c r="EH37" s="31"/>
      <c r="EI37" s="31"/>
      <c r="EJ37" s="31"/>
      <c r="EK37" s="31"/>
      <c r="EL37" s="31"/>
      <c r="EM37" s="31"/>
      <c r="EN37" s="31"/>
      <c r="EO37" s="31"/>
      <c r="EP37" s="31"/>
      <c r="EQ37" s="31"/>
      <c r="ER37" s="31"/>
      <c r="ES37" s="31"/>
      <c r="ET37" s="31"/>
      <c r="EU37" s="31"/>
      <c r="EV37" s="31"/>
      <c r="EW37" s="31"/>
      <c r="EX37" s="31"/>
      <c r="EY37" s="31"/>
      <c r="EZ37" s="31"/>
      <c r="FA37" s="31"/>
      <c r="FB37" s="31"/>
      <c r="FC37" s="31"/>
      <c r="FD37" s="31"/>
      <c r="FE37" s="31"/>
      <c r="FF37" s="31"/>
      <c r="FG37" s="31"/>
      <c r="FH37" s="31"/>
      <c r="FI37" s="31"/>
      <c r="FJ37" s="31"/>
      <c r="FK37" s="31"/>
      <c r="FL37" s="31"/>
      <c r="FM37" s="31"/>
      <c r="FN37" s="31"/>
      <c r="FO37" s="31"/>
      <c r="FP37" s="31"/>
      <c r="FQ37" s="31"/>
      <c r="FR37" s="31"/>
      <c r="FS37" s="31"/>
      <c r="FT37" s="31"/>
      <c r="FU37" s="31"/>
      <c r="FV37" s="31"/>
      <c r="FW37" s="31"/>
      <c r="FX37" s="31"/>
      <c r="FY37" s="31"/>
      <c r="FZ37" s="31"/>
      <c r="GA37" s="31"/>
      <c r="GB37" s="31"/>
      <c r="GC37" s="31"/>
      <c r="GD37" s="31"/>
      <c r="GE37" s="31"/>
      <c r="GF37" s="31"/>
      <c r="GG37" s="31"/>
      <c r="GH37" s="31"/>
      <c r="GI37" s="31"/>
      <c r="GJ37" s="31"/>
      <c r="GK37" s="31"/>
      <c r="GL37" s="31"/>
      <c r="GM37" s="31"/>
      <c r="GN37" s="31"/>
      <c r="GO37" s="31"/>
      <c r="GP37" s="31"/>
      <c r="GQ37" s="31"/>
      <c r="GR37" s="31"/>
      <c r="GS37" s="31"/>
      <c r="GT37" s="31"/>
      <c r="GU37" s="31"/>
      <c r="GV37" s="31"/>
      <c r="GW37" s="31"/>
      <c r="GX37" s="31"/>
      <c r="GY37" s="31"/>
      <c r="GZ37" s="31"/>
      <c r="HA37" s="31"/>
      <c r="HB37" s="31"/>
      <c r="HC37" s="31"/>
      <c r="HD37" s="31"/>
      <c r="HE37" s="31"/>
      <c r="HF37" s="31"/>
      <c r="HG37" s="31"/>
      <c r="HH37" s="31"/>
      <c r="HI37" s="31"/>
      <c r="HJ37" s="31"/>
      <c r="HK37" s="31"/>
      <c r="HL37" s="31"/>
      <c r="HM37" s="31"/>
      <c r="HN37" s="31"/>
      <c r="HO37" s="31"/>
      <c r="HP37" s="31"/>
      <c r="HQ37" s="31"/>
      <c r="HR37" s="31"/>
      <c r="HS37" s="31"/>
      <c r="HT37" s="31"/>
      <c r="HU37" s="31"/>
      <c r="HV37" s="31"/>
      <c r="HW37" s="31"/>
      <c r="HX37" s="31"/>
      <c r="HY37" s="31"/>
      <c r="HZ37" s="31"/>
      <c r="IA37" s="31"/>
      <c r="IB37" s="31"/>
      <c r="IC37" s="31"/>
      <c r="ID37" s="31"/>
      <c r="IE37" s="31"/>
      <c r="IF37" s="31"/>
      <c r="IG37" s="31"/>
      <c r="IH37" s="31"/>
      <c r="II37" s="31"/>
      <c r="IJ37" s="31"/>
      <c r="IK37" s="31"/>
      <c r="IL37" s="31"/>
      <c r="IM37" s="31"/>
      <c r="IN37" s="31"/>
      <c r="IO37" s="31"/>
      <c r="IP37" s="31"/>
      <c r="IQ37" s="31"/>
      <c r="IR37" s="31"/>
      <c r="IS37" s="31"/>
      <c r="IT37" s="31"/>
      <c r="IU37" s="31"/>
      <c r="IV37" s="31"/>
      <c r="IW37" s="31"/>
      <c r="IX37" s="31"/>
      <c r="IY37" s="31"/>
      <c r="IZ37" s="31"/>
      <c r="JA37" s="31"/>
      <c r="JB37" s="31"/>
      <c r="JC37" s="31"/>
      <c r="JD37" s="31"/>
      <c r="JE37" s="31"/>
    </row>
    <row r="38" spans="1:265" ht="20.100000000000001" customHeight="1" x14ac:dyDescent="0.35">
      <c r="B38" s="535"/>
      <c r="C38" s="536"/>
      <c r="D38" s="536"/>
      <c r="E38" s="536"/>
      <c r="F38" s="536"/>
      <c r="G38" s="536"/>
      <c r="H38" s="536"/>
      <c r="I38" s="536"/>
      <c r="J38" s="536"/>
      <c r="K38" s="536"/>
      <c r="L38" s="536"/>
      <c r="M38" s="242" t="s">
        <v>334</v>
      </c>
      <c r="N38" s="59"/>
      <c r="O38" s="59"/>
      <c r="P38" s="59"/>
      <c r="Q38" s="59"/>
      <c r="R38" s="59"/>
      <c r="S38" s="59"/>
      <c r="T38" s="59"/>
      <c r="U38" s="59"/>
      <c r="V38" s="59"/>
      <c r="W38" s="59"/>
      <c r="X38" s="59"/>
      <c r="Y38" s="59"/>
      <c r="Z38" s="59"/>
      <c r="AA38" s="59"/>
      <c r="AB38" s="59"/>
      <c r="AC38" s="59"/>
      <c r="AD38" s="278"/>
      <c r="AE38" s="39"/>
      <c r="AF38" s="279"/>
      <c r="AG38" s="74"/>
      <c r="AH38" s="74"/>
      <c r="AI38" s="31"/>
      <c r="AJ38" s="31"/>
      <c r="AK38" s="31"/>
      <c r="AL38" s="31"/>
      <c r="AM38" s="31"/>
      <c r="AN38" s="31"/>
      <c r="AO38" s="31"/>
      <c r="AP38" s="31"/>
      <c r="AQ38" s="31"/>
      <c r="AR38" s="31"/>
      <c r="AS38" s="31"/>
      <c r="AT38" s="31"/>
      <c r="AU38" s="31"/>
      <c r="AV38" s="31"/>
      <c r="AW38" s="31"/>
      <c r="AX38" s="31"/>
      <c r="AY38" s="31"/>
      <c r="AZ38" s="31"/>
      <c r="BA38" s="31"/>
      <c r="BB38" s="31"/>
      <c r="BC38" s="31"/>
      <c r="BD38" s="31"/>
      <c r="BE38" s="31"/>
      <c r="BF38" s="31"/>
      <c r="BG38" s="31"/>
      <c r="BH38" s="31"/>
      <c r="BI38" s="31"/>
      <c r="BJ38" s="31"/>
      <c r="BK38" s="31"/>
      <c r="BL38" s="31"/>
      <c r="BM38" s="31"/>
      <c r="BN38" s="31"/>
      <c r="BO38" s="31"/>
      <c r="BP38" s="31"/>
      <c r="BQ38" s="31"/>
      <c r="BR38" s="31"/>
      <c r="BS38" s="31"/>
      <c r="BT38" s="31"/>
      <c r="BU38" s="31"/>
      <c r="BV38" s="31"/>
      <c r="BW38" s="31"/>
      <c r="BX38" s="31"/>
      <c r="BY38" s="31"/>
      <c r="BZ38" s="31"/>
      <c r="CA38" s="31"/>
      <c r="CB38" s="31"/>
      <c r="CC38" s="31"/>
      <c r="CD38" s="31"/>
      <c r="CE38" s="31"/>
      <c r="CF38" s="31"/>
      <c r="CG38" s="31"/>
      <c r="CH38" s="31"/>
      <c r="CI38" s="31"/>
      <c r="CJ38" s="31"/>
      <c r="CK38" s="31"/>
      <c r="CL38" s="31"/>
      <c r="CM38" s="31"/>
      <c r="CN38" s="31"/>
      <c r="CO38" s="31"/>
      <c r="CP38" s="31"/>
      <c r="CQ38" s="31"/>
      <c r="CR38" s="31"/>
      <c r="CS38" s="31"/>
      <c r="CT38" s="31"/>
      <c r="CU38" s="31"/>
      <c r="CV38" s="31"/>
      <c r="CW38" s="31"/>
      <c r="CX38" s="31"/>
      <c r="CY38" s="31"/>
      <c r="CZ38" s="31"/>
      <c r="DA38" s="31"/>
      <c r="DB38" s="31"/>
      <c r="DC38" s="31"/>
      <c r="DD38" s="31"/>
      <c r="DE38" s="31"/>
      <c r="DF38" s="31"/>
      <c r="DG38" s="31"/>
      <c r="DH38" s="31"/>
      <c r="DI38" s="31"/>
      <c r="DJ38" s="31"/>
      <c r="DK38" s="31"/>
      <c r="DL38" s="31"/>
      <c r="DM38" s="31"/>
      <c r="DN38" s="31"/>
      <c r="DO38" s="31"/>
      <c r="DP38" s="31"/>
      <c r="DQ38" s="31"/>
      <c r="DR38" s="31"/>
      <c r="DS38" s="31"/>
      <c r="DT38" s="31"/>
      <c r="DU38" s="31"/>
      <c r="DV38" s="31"/>
      <c r="DW38" s="31"/>
      <c r="DX38" s="31"/>
      <c r="DY38" s="31"/>
      <c r="DZ38" s="31"/>
      <c r="EA38" s="31"/>
      <c r="EB38" s="31"/>
      <c r="EC38" s="31"/>
      <c r="ED38" s="31"/>
      <c r="EE38" s="31"/>
      <c r="EF38" s="31"/>
      <c r="EG38" s="31"/>
      <c r="EH38" s="31"/>
      <c r="EI38" s="31"/>
      <c r="EJ38" s="31"/>
      <c r="EK38" s="31"/>
      <c r="EL38" s="31"/>
      <c r="EM38" s="31"/>
      <c r="EN38" s="31"/>
      <c r="EO38" s="31"/>
      <c r="EP38" s="31"/>
      <c r="EQ38" s="31"/>
      <c r="ER38" s="31"/>
      <c r="ES38" s="31"/>
      <c r="ET38" s="31"/>
      <c r="EU38" s="31"/>
      <c r="EV38" s="31"/>
      <c r="EW38" s="31"/>
      <c r="EX38" s="31"/>
      <c r="EY38" s="31"/>
      <c r="EZ38" s="31"/>
      <c r="FA38" s="31"/>
      <c r="FB38" s="31"/>
      <c r="FC38" s="31"/>
      <c r="FD38" s="31"/>
      <c r="FE38" s="31"/>
      <c r="FF38" s="31"/>
      <c r="FG38" s="31"/>
      <c r="FH38" s="31"/>
      <c r="FI38" s="31"/>
      <c r="FJ38" s="31"/>
      <c r="FK38" s="31"/>
      <c r="FL38" s="31"/>
      <c r="FM38" s="31"/>
      <c r="FN38" s="31"/>
      <c r="FO38" s="31"/>
      <c r="FP38" s="31"/>
      <c r="FQ38" s="31"/>
      <c r="FR38" s="31"/>
      <c r="FS38" s="31"/>
      <c r="FT38" s="31"/>
      <c r="FU38" s="31"/>
      <c r="FV38" s="31"/>
      <c r="FW38" s="31"/>
      <c r="FX38" s="31"/>
      <c r="FY38" s="31"/>
      <c r="FZ38" s="31"/>
      <c r="GA38" s="31"/>
      <c r="GB38" s="31"/>
      <c r="GC38" s="31"/>
      <c r="GD38" s="31"/>
      <c r="GE38" s="31"/>
      <c r="GF38" s="31"/>
      <c r="GG38" s="31"/>
      <c r="GH38" s="31"/>
      <c r="GI38" s="31"/>
      <c r="GJ38" s="31"/>
      <c r="GK38" s="31"/>
      <c r="GL38" s="31"/>
      <c r="GM38" s="31"/>
      <c r="GN38" s="31"/>
      <c r="GO38" s="31"/>
      <c r="GP38" s="31"/>
      <c r="GQ38" s="31"/>
      <c r="GR38" s="31"/>
      <c r="GS38" s="31"/>
      <c r="GT38" s="31"/>
      <c r="GU38" s="31"/>
      <c r="GV38" s="31"/>
      <c r="GW38" s="31"/>
      <c r="GX38" s="31"/>
      <c r="GY38" s="31"/>
      <c r="GZ38" s="31"/>
      <c r="HA38" s="31"/>
      <c r="HB38" s="31"/>
      <c r="HC38" s="31"/>
      <c r="HD38" s="31"/>
      <c r="HE38" s="31"/>
      <c r="HF38" s="31"/>
      <c r="HG38" s="31"/>
      <c r="HH38" s="31"/>
      <c r="HI38" s="31"/>
      <c r="HJ38" s="31"/>
      <c r="HK38" s="31"/>
      <c r="HL38" s="31"/>
      <c r="HM38" s="31"/>
      <c r="HN38" s="31"/>
      <c r="HO38" s="31"/>
      <c r="HP38" s="31"/>
      <c r="HQ38" s="31"/>
      <c r="HR38" s="31"/>
      <c r="HS38" s="31"/>
      <c r="HT38" s="31"/>
      <c r="HU38" s="31"/>
      <c r="HV38" s="31"/>
      <c r="HW38" s="31"/>
      <c r="HX38" s="31"/>
      <c r="HY38" s="31"/>
      <c r="HZ38" s="31"/>
      <c r="IA38" s="31"/>
      <c r="IB38" s="31"/>
      <c r="IC38" s="31"/>
      <c r="ID38" s="31"/>
      <c r="IE38" s="31"/>
      <c r="IF38" s="31"/>
      <c r="IG38" s="31"/>
      <c r="IH38" s="31"/>
      <c r="II38" s="31"/>
      <c r="IJ38" s="31"/>
      <c r="IK38" s="31"/>
      <c r="IL38" s="31"/>
      <c r="IM38" s="31"/>
      <c r="IN38" s="31"/>
      <c r="IO38" s="31"/>
      <c r="IP38" s="31"/>
      <c r="IQ38" s="31"/>
      <c r="IR38" s="31"/>
      <c r="IS38" s="31"/>
      <c r="IT38" s="31"/>
      <c r="IU38" s="31"/>
      <c r="IV38" s="31"/>
      <c r="IW38" s="31"/>
      <c r="IX38" s="31"/>
      <c r="IY38" s="31"/>
      <c r="IZ38" s="31"/>
      <c r="JA38" s="31"/>
      <c r="JB38" s="31"/>
      <c r="JC38" s="31"/>
      <c r="JD38" s="31"/>
      <c r="JE38" s="31"/>
    </row>
    <row r="39" spans="1:265" ht="20.100000000000001" customHeight="1" x14ac:dyDescent="0.35">
      <c r="B39" s="535"/>
      <c r="C39" s="536"/>
      <c r="D39" s="536"/>
      <c r="E39" s="536"/>
      <c r="F39" s="536"/>
      <c r="G39" s="536"/>
      <c r="H39" s="536"/>
      <c r="I39" s="536"/>
      <c r="J39" s="536"/>
      <c r="K39" s="536"/>
      <c r="L39" s="536"/>
      <c r="M39" s="242" t="s">
        <v>336</v>
      </c>
      <c r="N39" s="59"/>
      <c r="O39" s="59"/>
      <c r="P39" s="59"/>
      <c r="Q39" s="59"/>
      <c r="R39" s="59"/>
      <c r="S39" s="59"/>
      <c r="T39" s="59"/>
      <c r="U39" s="59"/>
      <c r="V39" s="59"/>
      <c r="W39" s="59"/>
      <c r="X39" s="59"/>
      <c r="Y39" s="59"/>
      <c r="Z39" s="59"/>
      <c r="AA39" s="59"/>
      <c r="AB39" s="59"/>
      <c r="AC39" s="59"/>
      <c r="AD39" s="278"/>
      <c r="AE39" s="39"/>
      <c r="AF39" s="279"/>
      <c r="AG39" s="74"/>
      <c r="AH39" s="74"/>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c r="BG39" s="31"/>
      <c r="BH39" s="31"/>
      <c r="BI39" s="31"/>
      <c r="BJ39" s="31"/>
      <c r="BK39" s="31"/>
      <c r="BL39" s="31"/>
      <c r="BM39" s="31"/>
      <c r="BN39" s="31"/>
      <c r="BO39" s="31"/>
      <c r="BP39" s="31"/>
      <c r="BQ39" s="31"/>
      <c r="BR39" s="31"/>
      <c r="BS39" s="31"/>
      <c r="BT39" s="31"/>
      <c r="BU39" s="31"/>
      <c r="BV39" s="31"/>
      <c r="BW39" s="31"/>
      <c r="BX39" s="31"/>
      <c r="BY39" s="31"/>
      <c r="BZ39" s="31"/>
      <c r="CA39" s="31"/>
      <c r="CB39" s="31"/>
      <c r="CC39" s="31"/>
      <c r="CD39" s="31"/>
      <c r="CE39" s="31"/>
      <c r="CF39" s="31"/>
      <c r="CG39" s="31"/>
      <c r="CH39" s="31"/>
      <c r="CI39" s="31"/>
      <c r="CJ39" s="31"/>
      <c r="CK39" s="31"/>
      <c r="CL39" s="31"/>
      <c r="CM39" s="31"/>
      <c r="CN39" s="31"/>
      <c r="CO39" s="31"/>
      <c r="CP39" s="31"/>
      <c r="CQ39" s="31"/>
      <c r="CR39" s="31"/>
      <c r="CS39" s="31"/>
      <c r="CT39" s="31"/>
      <c r="CU39" s="31"/>
      <c r="CV39" s="31"/>
      <c r="CW39" s="31"/>
      <c r="CX39" s="31"/>
      <c r="CY39" s="31"/>
      <c r="CZ39" s="31"/>
      <c r="DA39" s="31"/>
      <c r="DB39" s="31"/>
      <c r="DC39" s="31"/>
      <c r="DD39" s="31"/>
      <c r="DE39" s="31"/>
      <c r="DF39" s="31"/>
      <c r="DG39" s="31"/>
      <c r="DH39" s="31"/>
      <c r="DI39" s="31"/>
      <c r="DJ39" s="31"/>
      <c r="DK39" s="31"/>
      <c r="DL39" s="31"/>
      <c r="DM39" s="31"/>
      <c r="DN39" s="31"/>
      <c r="DO39" s="31"/>
      <c r="DP39" s="31"/>
      <c r="DQ39" s="31"/>
      <c r="DR39" s="31"/>
      <c r="DS39" s="31"/>
      <c r="DT39" s="31"/>
      <c r="DU39" s="31"/>
      <c r="DV39" s="31"/>
      <c r="DW39" s="31"/>
      <c r="DX39" s="31"/>
      <c r="DY39" s="31"/>
      <c r="DZ39" s="31"/>
      <c r="EA39" s="31"/>
      <c r="EB39" s="31"/>
      <c r="EC39" s="31"/>
      <c r="ED39" s="31"/>
      <c r="EE39" s="31"/>
      <c r="EF39" s="31"/>
      <c r="EG39" s="31"/>
      <c r="EH39" s="31"/>
      <c r="EI39" s="31"/>
      <c r="EJ39" s="31"/>
      <c r="EK39" s="31"/>
      <c r="EL39" s="31"/>
      <c r="EM39" s="31"/>
      <c r="EN39" s="31"/>
      <c r="EO39" s="31"/>
      <c r="EP39" s="31"/>
      <c r="EQ39" s="31"/>
      <c r="ER39" s="31"/>
      <c r="ES39" s="31"/>
      <c r="ET39" s="31"/>
      <c r="EU39" s="31"/>
      <c r="EV39" s="31"/>
      <c r="EW39" s="31"/>
      <c r="EX39" s="31"/>
      <c r="EY39" s="31"/>
      <c r="EZ39" s="31"/>
      <c r="FA39" s="31"/>
      <c r="FB39" s="31"/>
      <c r="FC39" s="31"/>
      <c r="FD39" s="31"/>
      <c r="FE39" s="31"/>
      <c r="FF39" s="31"/>
      <c r="FG39" s="31"/>
      <c r="FH39" s="31"/>
      <c r="FI39" s="31"/>
      <c r="FJ39" s="31"/>
      <c r="FK39" s="31"/>
      <c r="FL39" s="31"/>
      <c r="FM39" s="31"/>
      <c r="FN39" s="31"/>
      <c r="FO39" s="31"/>
      <c r="FP39" s="31"/>
      <c r="FQ39" s="31"/>
      <c r="FR39" s="31"/>
      <c r="FS39" s="31"/>
      <c r="FT39" s="31"/>
      <c r="FU39" s="31"/>
      <c r="FV39" s="31"/>
      <c r="FW39" s="31"/>
      <c r="FX39" s="31"/>
      <c r="FY39" s="31"/>
      <c r="FZ39" s="31"/>
      <c r="GA39" s="31"/>
      <c r="GB39" s="31"/>
      <c r="GC39" s="31"/>
      <c r="GD39" s="31"/>
      <c r="GE39" s="31"/>
      <c r="GF39" s="31"/>
      <c r="GG39" s="31"/>
      <c r="GH39" s="31"/>
      <c r="GI39" s="31"/>
      <c r="GJ39" s="31"/>
      <c r="GK39" s="31"/>
      <c r="GL39" s="31"/>
      <c r="GM39" s="31"/>
      <c r="GN39" s="31"/>
      <c r="GO39" s="31"/>
      <c r="GP39" s="31"/>
      <c r="GQ39" s="31"/>
      <c r="GR39" s="31"/>
      <c r="GS39" s="31"/>
      <c r="GT39" s="31"/>
      <c r="GU39" s="31"/>
      <c r="GV39" s="31"/>
      <c r="GW39" s="31"/>
      <c r="GX39" s="31"/>
      <c r="GY39" s="31"/>
      <c r="GZ39" s="31"/>
      <c r="HA39" s="31"/>
      <c r="HB39" s="31"/>
      <c r="HC39" s="31"/>
      <c r="HD39" s="31"/>
      <c r="HE39" s="31"/>
      <c r="HF39" s="31"/>
      <c r="HG39" s="31"/>
      <c r="HH39" s="31"/>
      <c r="HI39" s="31"/>
      <c r="HJ39" s="31"/>
      <c r="HK39" s="31"/>
      <c r="HL39" s="31"/>
      <c r="HM39" s="31"/>
      <c r="HN39" s="31"/>
      <c r="HO39" s="31"/>
      <c r="HP39" s="31"/>
      <c r="HQ39" s="31"/>
      <c r="HR39" s="31"/>
      <c r="HS39" s="31"/>
      <c r="HT39" s="31"/>
      <c r="HU39" s="31"/>
      <c r="HV39" s="31"/>
      <c r="HW39" s="31"/>
      <c r="HX39" s="31"/>
      <c r="HY39" s="31"/>
      <c r="HZ39" s="31"/>
      <c r="IA39" s="31"/>
      <c r="IB39" s="31"/>
      <c r="IC39" s="31"/>
      <c r="ID39" s="31"/>
      <c r="IE39" s="31"/>
      <c r="IF39" s="31"/>
      <c r="IG39" s="31"/>
      <c r="IH39" s="31"/>
      <c r="II39" s="31"/>
      <c r="IJ39" s="31"/>
      <c r="IK39" s="31"/>
      <c r="IL39" s="31"/>
      <c r="IM39" s="31"/>
      <c r="IN39" s="31"/>
      <c r="IO39" s="31"/>
      <c r="IP39" s="31"/>
      <c r="IQ39" s="31"/>
      <c r="IR39" s="31"/>
      <c r="IS39" s="31"/>
      <c r="IT39" s="31"/>
      <c r="IU39" s="31"/>
      <c r="IV39" s="31"/>
      <c r="IW39" s="31"/>
      <c r="IX39" s="31"/>
      <c r="IY39" s="31"/>
      <c r="IZ39" s="31"/>
      <c r="JA39" s="31"/>
      <c r="JB39" s="31"/>
      <c r="JC39" s="31"/>
      <c r="JD39" s="31"/>
      <c r="JE39" s="31"/>
    </row>
    <row r="40" spans="1:265" ht="20.100000000000001" customHeight="1" x14ac:dyDescent="0.2">
      <c r="A40" s="781"/>
      <c r="B40" s="782" t="s">
        <v>367</v>
      </c>
      <c r="C40" s="782"/>
      <c r="D40" s="782"/>
      <c r="E40" s="782"/>
      <c r="F40" s="782"/>
      <c r="G40" s="782"/>
      <c r="H40" s="782"/>
      <c r="I40" s="782"/>
      <c r="J40" s="782"/>
      <c r="K40" s="782"/>
      <c r="L40" s="782"/>
      <c r="M40" s="782"/>
      <c r="N40" s="782"/>
      <c r="O40" s="782"/>
      <c r="P40" s="782"/>
      <c r="Q40" s="786"/>
      <c r="R40" s="782"/>
      <c r="S40" s="786"/>
      <c r="T40" s="787"/>
      <c r="U40" s="787"/>
      <c r="V40" s="774"/>
      <c r="W40" s="774"/>
      <c r="X40" s="774"/>
      <c r="Y40" s="774"/>
      <c r="Z40" s="774"/>
      <c r="AA40" s="774"/>
      <c r="AB40" s="774"/>
      <c r="AC40" s="774"/>
      <c r="AD40" s="774"/>
      <c r="AE40" s="774"/>
      <c r="AF40" s="776"/>
      <c r="AG40" s="776"/>
      <c r="AH40" s="776"/>
      <c r="AI40" s="774"/>
      <c r="AJ40" s="774"/>
      <c r="AK40" s="774"/>
      <c r="AL40" s="774"/>
      <c r="AM40" s="774"/>
      <c r="AN40" s="774"/>
      <c r="AO40" s="774"/>
      <c r="AP40" s="774"/>
      <c r="AQ40" s="774"/>
      <c r="AR40" s="774"/>
      <c r="AS40" s="774"/>
      <c r="AT40" s="774"/>
      <c r="AU40" s="774"/>
      <c r="AV40" s="774"/>
      <c r="AW40" s="774"/>
      <c r="AX40" s="774"/>
      <c r="AY40" s="774"/>
      <c r="AZ40" s="774"/>
      <c r="BA40" s="774"/>
      <c r="BB40" s="774"/>
      <c r="BC40" s="774"/>
      <c r="BD40" s="774"/>
      <c r="BE40" s="774"/>
      <c r="BF40" s="774"/>
      <c r="BG40" s="774"/>
      <c r="BH40" s="774"/>
      <c r="BI40" s="774"/>
      <c r="BJ40" s="774"/>
      <c r="BK40" s="774"/>
      <c r="BL40" s="774"/>
      <c r="BM40" s="774"/>
      <c r="BN40" s="774"/>
      <c r="BO40" s="774"/>
      <c r="BP40" s="774"/>
      <c r="BQ40" s="774"/>
      <c r="BR40" s="774"/>
      <c r="BS40" s="774"/>
      <c r="BT40" s="774"/>
      <c r="BU40" s="774"/>
      <c r="BV40" s="774"/>
      <c r="BW40" s="774"/>
      <c r="BX40" s="774"/>
      <c r="BY40" s="774"/>
      <c r="BZ40" s="774"/>
      <c r="CA40" s="774"/>
      <c r="CB40" s="774"/>
      <c r="CC40" s="774"/>
      <c r="CD40" s="774"/>
      <c r="CE40" s="774"/>
      <c r="CF40" s="774"/>
      <c r="CG40" s="774"/>
      <c r="CH40" s="774"/>
      <c r="CI40" s="774"/>
      <c r="CJ40" s="774"/>
      <c r="CK40" s="774"/>
      <c r="CL40" s="774"/>
      <c r="CM40" s="774"/>
      <c r="CN40" s="774"/>
      <c r="CO40" s="774"/>
      <c r="CP40" s="774"/>
      <c r="CQ40" s="774"/>
      <c r="CR40" s="774"/>
      <c r="CS40" s="774"/>
      <c r="CT40" s="774"/>
      <c r="CU40" s="774"/>
      <c r="CV40" s="774"/>
      <c r="CW40" s="774"/>
      <c r="CX40" s="774"/>
      <c r="CY40" s="774"/>
      <c r="CZ40" s="774"/>
      <c r="DA40" s="774"/>
      <c r="DB40" s="774"/>
      <c r="DC40" s="774"/>
      <c r="DD40" s="774"/>
      <c r="DE40" s="774"/>
      <c r="DF40" s="774"/>
      <c r="DG40" s="774"/>
      <c r="DH40" s="774"/>
      <c r="DI40" s="774"/>
      <c r="DJ40" s="774"/>
      <c r="DK40" s="774"/>
      <c r="DL40" s="774"/>
      <c r="DM40" s="774"/>
      <c r="DN40" s="774"/>
      <c r="DO40" s="774"/>
      <c r="DP40" s="774"/>
      <c r="DQ40" s="774"/>
      <c r="DR40" s="774"/>
      <c r="DS40" s="774"/>
      <c r="DT40" s="774"/>
      <c r="DU40" s="774"/>
      <c r="DV40" s="774"/>
      <c r="DW40" s="774"/>
      <c r="DX40" s="774"/>
      <c r="DY40" s="774"/>
      <c r="DZ40" s="774"/>
      <c r="EA40" s="774"/>
      <c r="EB40" s="774"/>
      <c r="EC40" s="774"/>
      <c r="ED40" s="774"/>
      <c r="EE40" s="774"/>
      <c r="EF40" s="774"/>
      <c r="EG40" s="774"/>
      <c r="EH40" s="774"/>
      <c r="EI40" s="774"/>
      <c r="EJ40" s="774"/>
      <c r="EK40" s="774"/>
      <c r="EL40" s="774"/>
      <c r="EM40" s="774"/>
      <c r="EN40" s="774"/>
      <c r="EO40" s="774"/>
      <c r="EP40" s="774"/>
      <c r="EQ40" s="774"/>
      <c r="ER40" s="774"/>
      <c r="ES40" s="774"/>
      <c r="ET40" s="774"/>
      <c r="EU40" s="774"/>
      <c r="EV40" s="774"/>
      <c r="EW40" s="774"/>
      <c r="EX40" s="774"/>
      <c r="EY40" s="774"/>
      <c r="EZ40" s="774"/>
      <c r="FA40" s="774"/>
      <c r="FB40" s="774"/>
      <c r="FC40" s="774"/>
      <c r="FD40" s="774"/>
      <c r="FE40" s="774"/>
      <c r="FF40" s="774"/>
      <c r="FG40" s="774"/>
      <c r="FH40" s="774"/>
      <c r="FI40" s="774"/>
      <c r="FJ40" s="774"/>
      <c r="FK40" s="774"/>
      <c r="FL40" s="774"/>
      <c r="FM40" s="774"/>
      <c r="FN40" s="774"/>
      <c r="FO40" s="774"/>
      <c r="FP40" s="774"/>
      <c r="FQ40" s="774"/>
      <c r="FR40" s="774"/>
      <c r="FS40" s="774"/>
      <c r="FT40" s="774"/>
      <c r="FU40" s="774"/>
      <c r="FV40" s="774"/>
      <c r="FW40" s="774"/>
      <c r="FX40" s="774"/>
      <c r="FY40" s="774"/>
      <c r="FZ40" s="774"/>
      <c r="GA40" s="774"/>
      <c r="GB40" s="774"/>
      <c r="GC40" s="774"/>
      <c r="GD40" s="774"/>
      <c r="GE40" s="774"/>
      <c r="GF40" s="774"/>
      <c r="GG40" s="774"/>
      <c r="GH40" s="774"/>
      <c r="GI40" s="774"/>
      <c r="GJ40" s="774"/>
      <c r="GK40" s="774"/>
      <c r="GL40" s="774"/>
      <c r="GM40" s="774"/>
      <c r="GN40" s="774"/>
      <c r="GO40" s="774"/>
      <c r="GP40" s="774"/>
      <c r="GQ40" s="774"/>
      <c r="GR40" s="774"/>
      <c r="GS40" s="774"/>
      <c r="GT40" s="774"/>
      <c r="GU40" s="774"/>
      <c r="GV40" s="774"/>
      <c r="GW40" s="774"/>
      <c r="GX40" s="774"/>
      <c r="GY40" s="774"/>
      <c r="GZ40" s="774"/>
      <c r="HA40" s="774"/>
      <c r="HB40" s="774"/>
      <c r="HC40" s="774"/>
      <c r="HD40" s="774"/>
      <c r="HE40" s="774"/>
      <c r="HF40" s="774"/>
      <c r="HG40" s="774"/>
      <c r="HH40" s="774"/>
      <c r="HI40" s="774"/>
      <c r="HJ40" s="774"/>
      <c r="HK40" s="774"/>
      <c r="HL40" s="774"/>
      <c r="HM40" s="774"/>
      <c r="HN40" s="774"/>
      <c r="HO40" s="774"/>
      <c r="HP40" s="774"/>
      <c r="HQ40" s="774"/>
      <c r="HR40" s="774"/>
      <c r="HS40" s="774"/>
      <c r="HT40" s="774"/>
      <c r="HU40" s="774"/>
      <c r="HV40" s="774"/>
      <c r="HW40" s="774"/>
      <c r="HX40" s="774"/>
      <c r="HY40" s="774"/>
      <c r="HZ40" s="774"/>
      <c r="IA40" s="774"/>
      <c r="IB40" s="774"/>
      <c r="IC40" s="774"/>
      <c r="ID40" s="774"/>
      <c r="IE40" s="774"/>
      <c r="IF40" s="774"/>
      <c r="IG40" s="774"/>
      <c r="IH40" s="774"/>
      <c r="II40" s="774"/>
      <c r="IJ40" s="774"/>
      <c r="IK40" s="774"/>
      <c r="IL40" s="774"/>
      <c r="IM40" s="774"/>
      <c r="IN40" s="774"/>
      <c r="IO40" s="774"/>
      <c r="IP40" s="774"/>
      <c r="IQ40" s="774"/>
      <c r="IR40" s="774"/>
      <c r="IS40" s="774"/>
      <c r="IT40" s="774"/>
      <c r="IU40" s="774"/>
      <c r="IV40" s="774"/>
      <c r="IW40" s="774"/>
      <c r="IX40" s="774"/>
      <c r="IY40" s="774"/>
      <c r="IZ40" s="774"/>
      <c r="JA40" s="774"/>
      <c r="JB40" s="774"/>
      <c r="JC40" s="815"/>
      <c r="JD40" s="815"/>
      <c r="JE40" s="815"/>
    </row>
    <row r="41" spans="1:265" ht="20.100000000000001" customHeight="1" x14ac:dyDescent="0.2">
      <c r="A41" s="781"/>
      <c r="B41" s="802" t="s">
        <v>176</v>
      </c>
      <c r="C41" s="632" t="s">
        <v>178</v>
      </c>
      <c r="D41" s="632"/>
      <c r="E41" s="632"/>
      <c r="F41" s="632"/>
      <c r="G41" s="632"/>
      <c r="H41" s="632"/>
      <c r="I41" s="813"/>
      <c r="J41" s="813"/>
      <c r="K41" s="810"/>
      <c r="L41" s="800" t="s">
        <v>177</v>
      </c>
      <c r="M41" s="835" t="s">
        <v>179</v>
      </c>
      <c r="N41" s="809"/>
      <c r="O41" s="809"/>
      <c r="P41" s="801"/>
      <c r="Q41" s="785"/>
      <c r="R41" s="777"/>
      <c r="S41" s="806"/>
      <c r="T41" s="787"/>
      <c r="U41" s="787"/>
      <c r="V41" s="774"/>
      <c r="W41" s="774"/>
      <c r="X41" s="774"/>
      <c r="Y41" s="774"/>
      <c r="Z41" s="774"/>
      <c r="AA41" s="774"/>
      <c r="AB41" s="774"/>
      <c r="AC41" s="774"/>
      <c r="AD41" s="774"/>
      <c r="AE41" s="774"/>
      <c r="AF41" s="776"/>
      <c r="AG41" s="776"/>
      <c r="AH41" s="776"/>
      <c r="AI41" s="774"/>
      <c r="AJ41" s="774"/>
      <c r="AK41" s="774"/>
      <c r="AL41" s="774"/>
      <c r="AM41" s="774"/>
      <c r="AN41" s="774"/>
      <c r="AO41" s="774"/>
      <c r="AP41" s="774"/>
      <c r="AQ41" s="774"/>
      <c r="AR41" s="774"/>
      <c r="AS41" s="774"/>
      <c r="AT41" s="774"/>
      <c r="AU41" s="774"/>
      <c r="AV41" s="774"/>
      <c r="AW41" s="774"/>
      <c r="AX41" s="774"/>
      <c r="AY41" s="774"/>
      <c r="AZ41" s="774"/>
      <c r="BA41" s="774"/>
      <c r="BB41" s="774"/>
      <c r="BC41" s="774"/>
      <c r="BD41" s="774"/>
      <c r="BE41" s="774"/>
      <c r="BF41" s="774"/>
      <c r="BG41" s="774"/>
      <c r="BH41" s="774"/>
      <c r="BI41" s="774"/>
      <c r="BJ41" s="774"/>
      <c r="BK41" s="774"/>
      <c r="BL41" s="774"/>
      <c r="BM41" s="774"/>
      <c r="BN41" s="774"/>
      <c r="BO41" s="774"/>
      <c r="BP41" s="774"/>
      <c r="BQ41" s="774"/>
      <c r="BR41" s="774"/>
      <c r="BS41" s="774"/>
      <c r="BT41" s="774"/>
      <c r="BU41" s="774"/>
      <c r="BV41" s="774"/>
      <c r="BW41" s="774"/>
      <c r="BX41" s="774"/>
      <c r="BY41" s="774"/>
      <c r="BZ41" s="774"/>
      <c r="CA41" s="774"/>
      <c r="CB41" s="774"/>
      <c r="CC41" s="774"/>
      <c r="CD41" s="774"/>
      <c r="CE41" s="774"/>
      <c r="CF41" s="774"/>
      <c r="CG41" s="774"/>
      <c r="CH41" s="774"/>
      <c r="CI41" s="774"/>
      <c r="CJ41" s="774"/>
      <c r="CK41" s="774"/>
      <c r="CL41" s="774"/>
      <c r="CM41" s="774"/>
      <c r="CN41" s="774"/>
      <c r="CO41" s="774"/>
      <c r="CP41" s="774"/>
      <c r="CQ41" s="774"/>
      <c r="CR41" s="774"/>
      <c r="CS41" s="774"/>
      <c r="CT41" s="774"/>
      <c r="CU41" s="774"/>
      <c r="CV41" s="774"/>
      <c r="CW41" s="774"/>
      <c r="CX41" s="774"/>
      <c r="CY41" s="774"/>
      <c r="CZ41" s="774"/>
      <c r="DA41" s="774"/>
      <c r="DB41" s="774"/>
      <c r="DC41" s="774"/>
      <c r="DD41" s="774"/>
      <c r="DE41" s="774"/>
      <c r="DF41" s="774"/>
      <c r="DG41" s="774"/>
      <c r="DH41" s="774"/>
      <c r="DI41" s="774"/>
      <c r="DJ41" s="774"/>
      <c r="DK41" s="774"/>
      <c r="DL41" s="774"/>
      <c r="DM41" s="774"/>
      <c r="DN41" s="774"/>
      <c r="DO41" s="774"/>
      <c r="DP41" s="774"/>
      <c r="DQ41" s="774"/>
      <c r="DR41" s="774"/>
      <c r="DS41" s="774"/>
      <c r="DT41" s="774"/>
      <c r="DU41" s="774"/>
      <c r="DV41" s="774"/>
      <c r="DW41" s="774"/>
      <c r="DX41" s="774"/>
      <c r="DY41" s="774"/>
      <c r="DZ41" s="774"/>
      <c r="EA41" s="774"/>
      <c r="EB41" s="774"/>
      <c r="EC41" s="774"/>
      <c r="ED41" s="774"/>
      <c r="EE41" s="774"/>
      <c r="EF41" s="774"/>
      <c r="EG41" s="774"/>
      <c r="EH41" s="774"/>
      <c r="EI41" s="774"/>
      <c r="EJ41" s="774"/>
      <c r="EK41" s="774"/>
      <c r="EL41" s="774"/>
      <c r="EM41" s="774"/>
      <c r="EN41" s="774"/>
      <c r="EO41" s="774"/>
      <c r="EP41" s="774"/>
      <c r="EQ41" s="774"/>
      <c r="ER41" s="774"/>
      <c r="ES41" s="774"/>
      <c r="ET41" s="774"/>
      <c r="EU41" s="774"/>
      <c r="EV41" s="774"/>
      <c r="EW41" s="774"/>
      <c r="EX41" s="774"/>
      <c r="EY41" s="774"/>
      <c r="EZ41" s="774"/>
      <c r="FA41" s="774"/>
      <c r="FB41" s="774"/>
      <c r="FC41" s="774"/>
      <c r="FD41" s="774"/>
      <c r="FE41" s="774"/>
      <c r="FF41" s="774"/>
      <c r="FG41" s="774"/>
      <c r="FH41" s="774"/>
      <c r="FI41" s="774"/>
      <c r="FJ41" s="774"/>
      <c r="FK41" s="774"/>
      <c r="FL41" s="774"/>
      <c r="FM41" s="774"/>
      <c r="FN41" s="774"/>
      <c r="FO41" s="774"/>
      <c r="FP41" s="774"/>
      <c r="FQ41" s="774"/>
      <c r="FR41" s="774"/>
      <c r="FS41" s="774"/>
      <c r="FT41" s="774"/>
      <c r="FU41" s="774"/>
      <c r="FV41" s="774"/>
      <c r="FW41" s="774"/>
      <c r="FX41" s="774"/>
      <c r="FY41" s="774"/>
      <c r="FZ41" s="774"/>
      <c r="GA41" s="774"/>
      <c r="GB41" s="774"/>
      <c r="GC41" s="774"/>
      <c r="GD41" s="774"/>
      <c r="GE41" s="774"/>
      <c r="GF41" s="774"/>
      <c r="GG41" s="774"/>
      <c r="GH41" s="774"/>
      <c r="GI41" s="774"/>
      <c r="GJ41" s="774"/>
      <c r="GK41" s="774"/>
      <c r="GL41" s="774"/>
      <c r="GM41" s="774"/>
      <c r="GN41" s="774"/>
      <c r="GO41" s="774"/>
      <c r="GP41" s="774"/>
      <c r="GQ41" s="774"/>
      <c r="GR41" s="774"/>
      <c r="GS41" s="774"/>
      <c r="GT41" s="774"/>
      <c r="GU41" s="774"/>
      <c r="GV41" s="774"/>
      <c r="GW41" s="774"/>
      <c r="GX41" s="774"/>
      <c r="GY41" s="774"/>
      <c r="GZ41" s="774"/>
      <c r="HA41" s="774"/>
      <c r="HB41" s="774"/>
      <c r="HC41" s="774"/>
      <c r="HD41" s="774"/>
      <c r="HE41" s="774"/>
      <c r="HF41" s="774"/>
      <c r="HG41" s="774"/>
      <c r="HH41" s="774"/>
      <c r="HI41" s="774"/>
      <c r="HJ41" s="774"/>
      <c r="HK41" s="774"/>
      <c r="HL41" s="774"/>
      <c r="HM41" s="774"/>
      <c r="HN41" s="774"/>
      <c r="HO41" s="774"/>
      <c r="HP41" s="774"/>
      <c r="HQ41" s="774"/>
      <c r="HR41" s="774"/>
      <c r="HS41" s="774"/>
      <c r="HT41" s="774"/>
      <c r="HU41" s="774"/>
      <c r="HV41" s="774"/>
      <c r="HW41" s="774"/>
      <c r="HX41" s="774"/>
      <c r="HY41" s="774"/>
      <c r="HZ41" s="774"/>
      <c r="IA41" s="774"/>
      <c r="IB41" s="774"/>
      <c r="IC41" s="774"/>
      <c r="ID41" s="774"/>
      <c r="IE41" s="774"/>
      <c r="IF41" s="774"/>
      <c r="IG41" s="774"/>
      <c r="IH41" s="774"/>
      <c r="II41" s="774"/>
      <c r="IJ41" s="774"/>
      <c r="IK41" s="774"/>
      <c r="IL41" s="774"/>
      <c r="IM41" s="774"/>
      <c r="IN41" s="774"/>
      <c r="IO41" s="774"/>
      <c r="IP41" s="774"/>
      <c r="IQ41" s="774"/>
      <c r="IR41" s="774"/>
      <c r="IS41" s="774"/>
      <c r="IT41" s="774"/>
      <c r="IU41" s="774"/>
      <c r="IV41" s="774"/>
      <c r="IW41" s="774"/>
      <c r="IX41" s="774"/>
      <c r="IY41" s="774"/>
      <c r="IZ41" s="774"/>
      <c r="JA41" s="774"/>
      <c r="JB41" s="774"/>
      <c r="JC41" s="815"/>
      <c r="JD41" s="815"/>
      <c r="JE41" s="815"/>
    </row>
    <row r="42" spans="1:265" ht="20.100000000000001" customHeight="1" x14ac:dyDescent="0.2">
      <c r="A42" s="781"/>
      <c r="B42" s="825" t="s">
        <v>197</v>
      </c>
      <c r="C42" s="827"/>
      <c r="D42" s="828" t="s">
        <v>194</v>
      </c>
      <c r="E42" s="829"/>
      <c r="F42" s="830" t="s">
        <v>193</v>
      </c>
      <c r="G42" s="831">
        <v>1</v>
      </c>
      <c r="H42" s="830" t="s">
        <v>180</v>
      </c>
      <c r="I42" s="786"/>
      <c r="J42" s="786"/>
      <c r="K42" s="826"/>
      <c r="L42" s="832">
        <v>0</v>
      </c>
      <c r="M42" s="836"/>
      <c r="N42" s="785"/>
      <c r="O42" s="785"/>
      <c r="P42" s="837"/>
      <c r="Q42" s="774"/>
      <c r="R42" s="823" t="s">
        <v>473</v>
      </c>
      <c r="S42" s="787"/>
      <c r="T42" s="787"/>
      <c r="U42" s="787"/>
      <c r="V42" s="774"/>
      <c r="W42" s="774"/>
      <c r="X42" s="774"/>
      <c r="Y42" s="774"/>
      <c r="Z42" s="774"/>
      <c r="AA42" s="774"/>
      <c r="AB42" s="774"/>
      <c r="AC42" s="774"/>
      <c r="AD42" s="774"/>
      <c r="AE42" s="774"/>
      <c r="AF42" s="776"/>
      <c r="AG42" s="776"/>
      <c r="AH42" s="776"/>
      <c r="AI42" s="774"/>
      <c r="AJ42" s="774"/>
      <c r="AK42" s="774"/>
      <c r="AL42" s="774"/>
      <c r="AM42" s="774"/>
      <c r="AN42" s="774"/>
      <c r="AO42" s="774"/>
      <c r="AP42" s="774"/>
      <c r="AQ42" s="774"/>
      <c r="AR42" s="774"/>
      <c r="AS42" s="774"/>
      <c r="AT42" s="774"/>
      <c r="AU42" s="774"/>
      <c r="AV42" s="774"/>
      <c r="AW42" s="774"/>
      <c r="AX42" s="774"/>
      <c r="AY42" s="774"/>
      <c r="AZ42" s="774"/>
      <c r="BA42" s="774"/>
      <c r="BB42" s="774"/>
      <c r="BC42" s="774"/>
      <c r="BD42" s="774"/>
      <c r="BE42" s="774"/>
      <c r="BF42" s="774"/>
      <c r="BG42" s="774"/>
      <c r="BH42" s="774"/>
      <c r="BI42" s="774"/>
      <c r="BJ42" s="774"/>
      <c r="BK42" s="774"/>
      <c r="BL42" s="774"/>
      <c r="BM42" s="774"/>
      <c r="BN42" s="774"/>
      <c r="BO42" s="774"/>
      <c r="BP42" s="774"/>
      <c r="BQ42" s="774"/>
      <c r="BR42" s="774"/>
      <c r="BS42" s="774"/>
      <c r="BT42" s="774"/>
      <c r="BU42" s="774"/>
      <c r="BV42" s="774"/>
      <c r="BW42" s="774"/>
      <c r="BX42" s="774"/>
      <c r="BY42" s="774"/>
      <c r="BZ42" s="774"/>
      <c r="CA42" s="774"/>
      <c r="CB42" s="774"/>
      <c r="CC42" s="774"/>
      <c r="CD42" s="774"/>
      <c r="CE42" s="774"/>
      <c r="CF42" s="774"/>
      <c r="CG42" s="774"/>
      <c r="CH42" s="774"/>
      <c r="CI42" s="774"/>
      <c r="CJ42" s="774"/>
      <c r="CK42" s="774"/>
      <c r="CL42" s="774"/>
      <c r="CM42" s="774"/>
      <c r="CN42" s="774"/>
      <c r="CO42" s="774"/>
      <c r="CP42" s="774"/>
      <c r="CQ42" s="774"/>
      <c r="CR42" s="774"/>
      <c r="CS42" s="774"/>
      <c r="CT42" s="774"/>
      <c r="CU42" s="774"/>
      <c r="CV42" s="774"/>
      <c r="CW42" s="774"/>
      <c r="CX42" s="774"/>
      <c r="CY42" s="774"/>
      <c r="CZ42" s="774"/>
      <c r="DA42" s="774"/>
      <c r="DB42" s="774"/>
      <c r="DC42" s="774"/>
      <c r="DD42" s="774"/>
      <c r="DE42" s="774"/>
      <c r="DF42" s="774"/>
      <c r="DG42" s="774"/>
      <c r="DH42" s="774"/>
      <c r="DI42" s="774"/>
      <c r="DJ42" s="774"/>
      <c r="DK42" s="774"/>
      <c r="DL42" s="774"/>
      <c r="DM42" s="774"/>
      <c r="DN42" s="774"/>
      <c r="DO42" s="774"/>
      <c r="DP42" s="774"/>
      <c r="DQ42" s="774"/>
      <c r="DR42" s="774"/>
      <c r="DS42" s="774"/>
      <c r="DT42" s="774"/>
      <c r="DU42" s="774"/>
      <c r="DV42" s="774"/>
      <c r="DW42" s="774"/>
      <c r="DX42" s="774"/>
      <c r="DY42" s="774"/>
      <c r="DZ42" s="774"/>
      <c r="EA42" s="774"/>
      <c r="EB42" s="774"/>
      <c r="EC42" s="774"/>
      <c r="ED42" s="774"/>
      <c r="EE42" s="774"/>
      <c r="EF42" s="774"/>
      <c r="EG42" s="774"/>
      <c r="EH42" s="774"/>
      <c r="EI42" s="774"/>
      <c r="EJ42" s="774"/>
      <c r="EK42" s="774"/>
      <c r="EL42" s="774"/>
      <c r="EM42" s="774"/>
      <c r="EN42" s="774"/>
      <c r="EO42" s="774"/>
      <c r="EP42" s="774"/>
      <c r="EQ42" s="774"/>
      <c r="ER42" s="774"/>
      <c r="ES42" s="774"/>
      <c r="ET42" s="774"/>
      <c r="EU42" s="774"/>
      <c r="EV42" s="774"/>
      <c r="EW42" s="774"/>
      <c r="EX42" s="774"/>
      <c r="EY42" s="774"/>
      <c r="EZ42" s="774"/>
      <c r="FA42" s="774"/>
      <c r="FB42" s="774"/>
      <c r="FC42" s="774"/>
      <c r="FD42" s="774"/>
      <c r="FE42" s="774"/>
      <c r="FF42" s="774"/>
      <c r="FG42" s="774"/>
      <c r="FH42" s="774"/>
      <c r="FI42" s="774"/>
      <c r="FJ42" s="774"/>
      <c r="FK42" s="774"/>
      <c r="FL42" s="774"/>
      <c r="FM42" s="774"/>
      <c r="FN42" s="774"/>
      <c r="FO42" s="774"/>
      <c r="FP42" s="774"/>
      <c r="FQ42" s="774"/>
      <c r="FR42" s="774"/>
      <c r="FS42" s="774"/>
      <c r="FT42" s="774"/>
      <c r="FU42" s="774"/>
      <c r="FV42" s="774"/>
      <c r="FW42" s="774"/>
      <c r="FX42" s="774"/>
      <c r="FY42" s="774"/>
      <c r="FZ42" s="774"/>
      <c r="GA42" s="774"/>
      <c r="GB42" s="774"/>
      <c r="GC42" s="774"/>
      <c r="GD42" s="774"/>
      <c r="GE42" s="774"/>
      <c r="GF42" s="774"/>
      <c r="GG42" s="774"/>
      <c r="GH42" s="774"/>
      <c r="GI42" s="774"/>
      <c r="GJ42" s="774"/>
      <c r="GK42" s="774"/>
      <c r="GL42" s="774"/>
      <c r="GM42" s="774"/>
      <c r="GN42" s="774"/>
      <c r="GO42" s="774"/>
      <c r="GP42" s="774"/>
      <c r="GQ42" s="774"/>
      <c r="GR42" s="774"/>
      <c r="GS42" s="774"/>
      <c r="GT42" s="774"/>
      <c r="GU42" s="774"/>
      <c r="GV42" s="774"/>
      <c r="GW42" s="774"/>
      <c r="GX42" s="774"/>
      <c r="GY42" s="774"/>
      <c r="GZ42" s="774"/>
      <c r="HA42" s="774"/>
      <c r="HB42" s="774"/>
      <c r="HC42" s="774"/>
      <c r="HD42" s="774"/>
      <c r="HE42" s="774"/>
      <c r="HF42" s="774"/>
      <c r="HG42" s="774"/>
      <c r="HH42" s="774"/>
      <c r="HI42" s="774"/>
      <c r="HJ42" s="774"/>
      <c r="HK42" s="774"/>
      <c r="HL42" s="774"/>
      <c r="HM42" s="774"/>
      <c r="HN42" s="774"/>
      <c r="HO42" s="774"/>
      <c r="HP42" s="774"/>
      <c r="HQ42" s="774"/>
      <c r="HR42" s="774"/>
      <c r="HS42" s="774"/>
      <c r="HT42" s="774"/>
      <c r="HU42" s="774"/>
      <c r="HV42" s="774"/>
      <c r="HW42" s="774"/>
      <c r="HX42" s="774"/>
      <c r="HY42" s="774"/>
      <c r="HZ42" s="774"/>
      <c r="IA42" s="774"/>
      <c r="IB42" s="774"/>
      <c r="IC42" s="774"/>
      <c r="ID42" s="774"/>
      <c r="IE42" s="774"/>
      <c r="IF42" s="774"/>
      <c r="IG42" s="774"/>
      <c r="IH42" s="774"/>
      <c r="II42" s="774"/>
      <c r="IJ42" s="774"/>
      <c r="IK42" s="774"/>
      <c r="IL42" s="774"/>
      <c r="IM42" s="774"/>
      <c r="IN42" s="774"/>
      <c r="IO42" s="774"/>
      <c r="IP42" s="774"/>
      <c r="IQ42" s="774"/>
      <c r="IR42" s="774"/>
      <c r="IS42" s="774"/>
      <c r="IT42" s="774"/>
      <c r="IU42" s="774"/>
      <c r="IV42" s="774"/>
      <c r="IW42" s="774"/>
      <c r="IX42" s="774"/>
      <c r="IY42" s="774"/>
      <c r="IZ42" s="774"/>
      <c r="JA42" s="774"/>
      <c r="JB42" s="774"/>
      <c r="JC42" s="815"/>
      <c r="JD42" s="815"/>
      <c r="JE42" s="815"/>
    </row>
    <row r="43" spans="1:265" ht="20.100000000000001" customHeight="1" x14ac:dyDescent="0.2">
      <c r="A43" s="824"/>
      <c r="B43" s="825" t="s">
        <v>714</v>
      </c>
      <c r="C43" s="842"/>
      <c r="D43" s="824" t="s">
        <v>194</v>
      </c>
      <c r="E43" s="843"/>
      <c r="F43" s="786" t="s">
        <v>193</v>
      </c>
      <c r="G43" s="834"/>
      <c r="H43" s="786" t="s">
        <v>715</v>
      </c>
      <c r="I43" s="786"/>
      <c r="J43" s="786"/>
      <c r="K43" s="826"/>
      <c r="L43" s="832">
        <v>0</v>
      </c>
      <c r="M43" s="838"/>
      <c r="N43" s="785"/>
      <c r="O43" s="785"/>
      <c r="P43" s="839"/>
      <c r="Q43" s="774"/>
      <c r="R43" s="844" t="s">
        <v>716</v>
      </c>
      <c r="S43" s="789"/>
      <c r="T43" s="780"/>
      <c r="U43" s="780"/>
      <c r="V43" s="780"/>
      <c r="W43" s="780"/>
      <c r="X43" s="780"/>
      <c r="Y43" s="780"/>
      <c r="Z43" s="780"/>
      <c r="AA43" s="780"/>
      <c r="AB43" s="780"/>
      <c r="AC43" s="780"/>
      <c r="AD43" s="780"/>
      <c r="AE43" s="780"/>
      <c r="AF43" s="789"/>
      <c r="AG43" s="789"/>
      <c r="AH43" s="789"/>
      <c r="AI43" s="780"/>
      <c r="AJ43" s="780"/>
      <c r="AK43" s="780"/>
      <c r="AL43" s="780"/>
      <c r="AM43" s="780"/>
      <c r="AN43" s="780"/>
      <c r="AO43" s="780"/>
      <c r="AP43" s="780"/>
      <c r="AQ43" s="780"/>
      <c r="AR43" s="780"/>
      <c r="AS43" s="780"/>
      <c r="AT43" s="780"/>
      <c r="AU43" s="780"/>
      <c r="AV43" s="780"/>
      <c r="AW43" s="780"/>
      <c r="AX43" s="780"/>
      <c r="AY43" s="780"/>
      <c r="AZ43" s="780"/>
      <c r="BA43" s="780"/>
      <c r="BB43" s="780"/>
      <c r="BC43" s="780"/>
      <c r="BD43" s="780"/>
      <c r="BE43" s="780"/>
      <c r="BF43" s="780"/>
      <c r="BG43" s="780"/>
      <c r="BH43" s="780"/>
      <c r="BI43" s="780"/>
      <c r="BJ43" s="780"/>
      <c r="BK43" s="780"/>
      <c r="BL43" s="780"/>
      <c r="BM43" s="780"/>
      <c r="BN43" s="780"/>
      <c r="BO43" s="780"/>
      <c r="BP43" s="780"/>
      <c r="BQ43" s="780"/>
      <c r="BR43" s="780"/>
      <c r="BS43" s="780"/>
      <c r="BT43" s="780"/>
      <c r="BU43" s="780"/>
      <c r="BV43" s="780"/>
      <c r="BW43" s="780"/>
      <c r="BX43" s="780"/>
      <c r="BY43" s="780"/>
      <c r="BZ43" s="780"/>
      <c r="CA43" s="780"/>
      <c r="CB43" s="780"/>
      <c r="CC43" s="780"/>
      <c r="CD43" s="780"/>
      <c r="CE43" s="780"/>
      <c r="CF43" s="780"/>
      <c r="CG43" s="780"/>
      <c r="CH43" s="780"/>
      <c r="CI43" s="780"/>
      <c r="CJ43" s="780"/>
      <c r="CK43" s="780"/>
      <c r="CL43" s="780"/>
      <c r="CM43" s="780"/>
      <c r="CN43" s="780"/>
      <c r="CO43" s="780"/>
      <c r="CP43" s="780"/>
      <c r="CQ43" s="780"/>
      <c r="CR43" s="780"/>
      <c r="CS43" s="780"/>
      <c r="CT43" s="780"/>
      <c r="CU43" s="780"/>
      <c r="CV43" s="780"/>
      <c r="CW43" s="780"/>
      <c r="CX43" s="780"/>
      <c r="CY43" s="780"/>
      <c r="CZ43" s="780"/>
      <c r="DA43" s="780"/>
      <c r="DB43" s="780"/>
      <c r="DC43" s="780"/>
      <c r="DD43" s="780"/>
      <c r="DE43" s="780"/>
      <c r="DF43" s="780"/>
      <c r="DG43" s="780"/>
      <c r="DH43" s="780"/>
      <c r="DI43" s="780"/>
      <c r="DJ43" s="780"/>
      <c r="DK43" s="780"/>
      <c r="DL43" s="780"/>
      <c r="DM43" s="780"/>
      <c r="DN43" s="780"/>
      <c r="DO43" s="780"/>
      <c r="DP43" s="780"/>
      <c r="DQ43" s="780"/>
      <c r="DR43" s="780"/>
      <c r="DS43" s="780"/>
      <c r="DT43" s="780"/>
      <c r="DU43" s="780"/>
      <c r="DV43" s="780"/>
      <c r="DW43" s="780"/>
      <c r="DX43" s="780"/>
      <c r="DY43" s="780"/>
      <c r="DZ43" s="780"/>
      <c r="EA43" s="780"/>
      <c r="EB43" s="780"/>
      <c r="EC43" s="780"/>
      <c r="ED43" s="780"/>
      <c r="EE43" s="780"/>
      <c r="EF43" s="780"/>
      <c r="EG43" s="780"/>
      <c r="EH43" s="780"/>
      <c r="EI43" s="780"/>
      <c r="EJ43" s="780"/>
      <c r="EK43" s="780"/>
      <c r="EL43" s="780"/>
      <c r="EM43" s="780"/>
      <c r="EN43" s="780"/>
      <c r="EO43" s="780"/>
      <c r="EP43" s="780"/>
      <c r="EQ43" s="780"/>
      <c r="ER43" s="780"/>
      <c r="ES43" s="780"/>
      <c r="ET43" s="780"/>
      <c r="EU43" s="780"/>
      <c r="EV43" s="780"/>
      <c r="EW43" s="780"/>
      <c r="EX43" s="780"/>
      <c r="EY43" s="780"/>
      <c r="EZ43" s="780"/>
      <c r="FA43" s="780"/>
      <c r="FB43" s="780"/>
      <c r="FC43" s="780"/>
      <c r="FD43" s="780"/>
      <c r="FE43" s="780"/>
      <c r="FF43" s="780"/>
      <c r="FG43" s="780"/>
      <c r="FH43" s="780"/>
      <c r="FI43" s="780"/>
      <c r="FJ43" s="780"/>
      <c r="FK43" s="780"/>
      <c r="FL43" s="780"/>
      <c r="FM43" s="780"/>
      <c r="FN43" s="780"/>
      <c r="FO43" s="780"/>
      <c r="FP43" s="780"/>
      <c r="FQ43" s="780"/>
      <c r="FR43" s="780"/>
      <c r="FS43" s="780"/>
      <c r="FT43" s="780"/>
      <c r="FU43" s="780"/>
      <c r="FV43" s="780"/>
      <c r="FW43" s="780"/>
      <c r="FX43" s="780"/>
      <c r="FY43" s="780"/>
      <c r="FZ43" s="780"/>
      <c r="GA43" s="780"/>
      <c r="GB43" s="780"/>
      <c r="GC43" s="780"/>
      <c r="GD43" s="780"/>
      <c r="GE43" s="780"/>
      <c r="GF43" s="780"/>
      <c r="GG43" s="780"/>
      <c r="GH43" s="780"/>
      <c r="GI43" s="780"/>
      <c r="GJ43" s="780"/>
      <c r="GK43" s="780"/>
      <c r="GL43" s="780"/>
      <c r="GM43" s="780"/>
      <c r="GN43" s="780"/>
      <c r="GO43" s="780"/>
      <c r="GP43" s="780"/>
      <c r="GQ43" s="780"/>
      <c r="GR43" s="780"/>
      <c r="GS43" s="780"/>
      <c r="GT43" s="780"/>
      <c r="GU43" s="780"/>
      <c r="GV43" s="780"/>
      <c r="GW43" s="780"/>
      <c r="GX43" s="780"/>
      <c r="GY43" s="780"/>
      <c r="GZ43" s="780"/>
      <c r="HA43" s="780"/>
      <c r="HB43" s="780"/>
      <c r="HC43" s="780"/>
      <c r="HD43" s="780"/>
      <c r="HE43" s="780"/>
      <c r="HF43" s="780"/>
      <c r="HG43" s="780"/>
      <c r="HH43" s="780"/>
      <c r="HI43" s="780"/>
      <c r="HJ43" s="780"/>
      <c r="HK43" s="780"/>
      <c r="HL43" s="780"/>
      <c r="HM43" s="780"/>
      <c r="HN43" s="780"/>
      <c r="HO43" s="780"/>
      <c r="HP43" s="780"/>
      <c r="HQ43" s="780"/>
      <c r="HR43" s="780"/>
      <c r="HS43" s="780"/>
      <c r="HT43" s="780"/>
      <c r="HU43" s="780"/>
      <c r="HV43" s="780"/>
      <c r="HW43" s="780"/>
      <c r="HX43" s="780"/>
      <c r="HY43" s="780"/>
      <c r="HZ43" s="780"/>
      <c r="IA43" s="780"/>
      <c r="IB43" s="780"/>
      <c r="IC43" s="780"/>
      <c r="ID43" s="780"/>
      <c r="IE43" s="780"/>
      <c r="IF43" s="780"/>
      <c r="IG43" s="780"/>
      <c r="IH43" s="780"/>
      <c r="II43" s="780"/>
      <c r="IJ43" s="780"/>
      <c r="IK43" s="780"/>
      <c r="IL43" s="780"/>
      <c r="IM43" s="780"/>
      <c r="IN43" s="780"/>
      <c r="IO43" s="780"/>
      <c r="IP43" s="780"/>
      <c r="IQ43" s="780"/>
      <c r="IR43" s="780"/>
      <c r="IS43" s="780"/>
      <c r="IT43" s="780"/>
      <c r="IU43" s="780"/>
      <c r="IV43" s="780"/>
      <c r="IW43" s="780"/>
      <c r="IX43" s="780"/>
      <c r="IY43" s="780"/>
      <c r="IZ43" s="780"/>
      <c r="JA43" s="780"/>
      <c r="JB43" s="780"/>
      <c r="JC43" s="780"/>
      <c r="JD43" s="780"/>
      <c r="JE43" s="780"/>
    </row>
    <row r="44" spans="1:265" ht="20.100000000000001" customHeight="1" thickBot="1" x14ac:dyDescent="0.25">
      <c r="A44" s="781"/>
      <c r="B44" s="825" t="s">
        <v>717</v>
      </c>
      <c r="C44" s="807">
        <v>2000</v>
      </c>
      <c r="D44" s="804" t="s">
        <v>194</v>
      </c>
      <c r="E44" s="819"/>
      <c r="F44" s="805" t="s">
        <v>193</v>
      </c>
      <c r="G44" s="820"/>
      <c r="H44" s="805" t="s">
        <v>679</v>
      </c>
      <c r="I44" s="805"/>
      <c r="J44" s="805"/>
      <c r="K44" s="833"/>
      <c r="L44" s="799">
        <v>0</v>
      </c>
      <c r="M44" s="840"/>
      <c r="N44" s="785"/>
      <c r="O44" s="785"/>
      <c r="P44" s="841"/>
      <c r="Q44" s="774"/>
      <c r="R44" s="823" t="s">
        <v>718</v>
      </c>
      <c r="S44" s="787"/>
      <c r="T44" s="774"/>
      <c r="U44" s="774"/>
      <c r="V44" s="774"/>
      <c r="W44" s="774"/>
      <c r="X44" s="774"/>
      <c r="Y44" s="774"/>
      <c r="Z44" s="774"/>
      <c r="AA44" s="774"/>
      <c r="AB44" s="774"/>
      <c r="AC44" s="774"/>
      <c r="AD44" s="774"/>
      <c r="AE44" s="774"/>
      <c r="AF44" s="774"/>
      <c r="AG44" s="774"/>
      <c r="AH44" s="774"/>
      <c r="AI44" s="774"/>
      <c r="AJ44" s="774"/>
      <c r="AK44" s="774"/>
      <c r="AL44" s="774"/>
      <c r="AM44" s="774"/>
      <c r="AN44" s="774"/>
      <c r="AO44" s="774"/>
      <c r="AP44" s="774"/>
      <c r="AQ44" s="774"/>
      <c r="AR44" s="774"/>
      <c r="AS44" s="774"/>
      <c r="AT44" s="774"/>
      <c r="AU44" s="774"/>
      <c r="AV44" s="774"/>
      <c r="AW44" s="774"/>
      <c r="AX44" s="774"/>
      <c r="AY44" s="774"/>
      <c r="AZ44" s="774"/>
      <c r="BA44" s="774"/>
      <c r="BB44" s="774"/>
      <c r="BC44" s="774"/>
      <c r="BD44" s="774"/>
      <c r="BE44" s="774"/>
      <c r="BF44" s="774"/>
      <c r="BG44" s="774"/>
      <c r="BH44" s="774"/>
      <c r="BI44" s="774"/>
      <c r="BJ44" s="774"/>
      <c r="BK44" s="774"/>
      <c r="BL44" s="774"/>
      <c r="BM44" s="774"/>
      <c r="BN44" s="774"/>
      <c r="BO44" s="774"/>
      <c r="BP44" s="774"/>
      <c r="BQ44" s="774"/>
      <c r="BR44" s="774"/>
      <c r="BS44" s="774"/>
      <c r="BT44" s="774"/>
      <c r="BU44" s="774"/>
      <c r="BV44" s="774"/>
      <c r="BW44" s="774"/>
      <c r="BX44" s="774"/>
      <c r="BY44" s="774"/>
      <c r="BZ44" s="774"/>
      <c r="CA44" s="774"/>
      <c r="CB44" s="774"/>
      <c r="CC44" s="774"/>
      <c r="CD44" s="774"/>
      <c r="CE44" s="774"/>
      <c r="CF44" s="774"/>
      <c r="CG44" s="774"/>
      <c r="CH44" s="774"/>
      <c r="CI44" s="774"/>
      <c r="CJ44" s="774"/>
      <c r="CK44" s="774"/>
      <c r="CL44" s="774"/>
      <c r="CM44" s="774"/>
      <c r="CN44" s="774"/>
      <c r="CO44" s="774"/>
      <c r="CP44" s="774"/>
      <c r="CQ44" s="774"/>
      <c r="CR44" s="774"/>
      <c r="CS44" s="774"/>
      <c r="CT44" s="774"/>
      <c r="CU44" s="774"/>
      <c r="CV44" s="774"/>
      <c r="CW44" s="774"/>
      <c r="CX44" s="774"/>
      <c r="CY44" s="774"/>
      <c r="CZ44" s="774"/>
      <c r="DA44" s="774"/>
      <c r="DB44" s="774"/>
      <c r="DC44" s="774"/>
      <c r="DD44" s="774"/>
      <c r="DE44" s="774"/>
      <c r="DF44" s="774"/>
      <c r="DG44" s="774"/>
      <c r="DH44" s="774"/>
      <c r="DI44" s="774"/>
      <c r="DJ44" s="774"/>
      <c r="DK44" s="774"/>
      <c r="DL44" s="774"/>
      <c r="DM44" s="774"/>
      <c r="DN44" s="774"/>
      <c r="DO44" s="774"/>
      <c r="DP44" s="774"/>
      <c r="DQ44" s="774"/>
      <c r="DR44" s="774"/>
      <c r="DS44" s="774"/>
      <c r="DT44" s="774"/>
      <c r="DU44" s="774"/>
      <c r="DV44" s="774"/>
      <c r="DW44" s="774"/>
      <c r="DX44" s="774"/>
      <c r="DY44" s="774"/>
      <c r="DZ44" s="774"/>
      <c r="EA44" s="774"/>
      <c r="EB44" s="774"/>
      <c r="EC44" s="774"/>
      <c r="ED44" s="774"/>
      <c r="EE44" s="774"/>
      <c r="EF44" s="774"/>
      <c r="EG44" s="774"/>
      <c r="EH44" s="774"/>
      <c r="EI44" s="774"/>
      <c r="EJ44" s="774"/>
      <c r="EK44" s="774"/>
      <c r="EL44" s="774"/>
      <c r="EM44" s="774"/>
      <c r="EN44" s="774"/>
      <c r="EO44" s="774"/>
      <c r="EP44" s="774"/>
      <c r="EQ44" s="774"/>
      <c r="ER44" s="774"/>
      <c r="ES44" s="774"/>
      <c r="ET44" s="774"/>
      <c r="EU44" s="774"/>
      <c r="EV44" s="774"/>
      <c r="EW44" s="774"/>
      <c r="EX44" s="774"/>
      <c r="EY44" s="774"/>
      <c r="EZ44" s="774"/>
      <c r="FA44" s="774"/>
      <c r="FB44" s="774"/>
      <c r="FC44" s="774"/>
      <c r="FD44" s="774"/>
      <c r="FE44" s="774"/>
      <c r="FF44" s="774"/>
      <c r="FG44" s="774"/>
      <c r="FH44" s="774"/>
      <c r="FI44" s="774"/>
      <c r="FJ44" s="774"/>
      <c r="FK44" s="774"/>
      <c r="FL44" s="774"/>
      <c r="FM44" s="774"/>
      <c r="FN44" s="774"/>
      <c r="FO44" s="774"/>
      <c r="FP44" s="774"/>
      <c r="FQ44" s="774"/>
      <c r="FR44" s="774"/>
      <c r="FS44" s="774"/>
      <c r="FT44" s="774"/>
      <c r="FU44" s="774"/>
      <c r="FV44" s="774"/>
      <c r="FW44" s="774"/>
      <c r="FX44" s="774"/>
      <c r="FY44" s="774"/>
      <c r="FZ44" s="774"/>
      <c r="GA44" s="774"/>
      <c r="GB44" s="774"/>
      <c r="GC44" s="774"/>
      <c r="GD44" s="774"/>
      <c r="GE44" s="774"/>
      <c r="GF44" s="774"/>
      <c r="GG44" s="774"/>
      <c r="GH44" s="774"/>
      <c r="GI44" s="774"/>
      <c r="GJ44" s="774"/>
      <c r="GK44" s="774"/>
      <c r="GL44" s="774"/>
      <c r="GM44" s="774"/>
      <c r="GN44" s="774"/>
      <c r="GO44" s="774"/>
      <c r="GP44" s="774"/>
      <c r="GQ44" s="774"/>
      <c r="GR44" s="774"/>
      <c r="GS44" s="774"/>
      <c r="GT44" s="774"/>
      <c r="GU44" s="774"/>
      <c r="GV44" s="774"/>
      <c r="GW44" s="774"/>
      <c r="GX44" s="774"/>
      <c r="GY44" s="774"/>
      <c r="GZ44" s="774"/>
      <c r="HA44" s="774"/>
      <c r="HB44" s="774"/>
      <c r="HC44" s="774"/>
      <c r="HD44" s="774"/>
      <c r="HE44" s="774"/>
      <c r="HF44" s="774"/>
      <c r="HG44" s="774"/>
      <c r="HH44" s="774"/>
      <c r="HI44" s="774"/>
      <c r="HJ44" s="774"/>
      <c r="HK44" s="774"/>
      <c r="HL44" s="774"/>
      <c r="HM44" s="774"/>
      <c r="HN44" s="774"/>
      <c r="HO44" s="774"/>
      <c r="HP44" s="774"/>
      <c r="HQ44" s="774"/>
      <c r="HR44" s="774"/>
      <c r="HS44" s="774"/>
      <c r="HT44" s="774"/>
      <c r="HU44" s="774"/>
      <c r="HV44" s="774"/>
      <c r="HW44" s="774"/>
      <c r="HX44" s="774"/>
      <c r="HY44" s="774"/>
      <c r="HZ44" s="774"/>
      <c r="IA44" s="774"/>
      <c r="IB44" s="774"/>
      <c r="IC44" s="774"/>
      <c r="ID44" s="774"/>
      <c r="IE44" s="774"/>
      <c r="IF44" s="774"/>
      <c r="IG44" s="774"/>
      <c r="IH44" s="774"/>
      <c r="II44" s="774"/>
      <c r="IJ44" s="774"/>
      <c r="IK44" s="774"/>
      <c r="IL44" s="774"/>
      <c r="IM44" s="774"/>
      <c r="IN44" s="774"/>
      <c r="IO44" s="774"/>
      <c r="IP44" s="774"/>
      <c r="IQ44" s="774"/>
      <c r="IR44" s="774"/>
      <c r="IS44" s="774"/>
      <c r="IT44" s="774"/>
      <c r="IU44" s="774"/>
      <c r="IV44" s="774"/>
      <c r="IW44" s="774"/>
      <c r="IX44" s="774"/>
      <c r="IY44" s="774"/>
      <c r="IZ44" s="774"/>
      <c r="JA44" s="774"/>
      <c r="JB44" s="774"/>
      <c r="JC44" s="774"/>
      <c r="JD44" s="774"/>
      <c r="JE44" s="774"/>
    </row>
    <row r="45" spans="1:265" ht="20.100000000000001" customHeight="1" thickTop="1" x14ac:dyDescent="0.2">
      <c r="A45" s="781"/>
      <c r="B45" s="803" t="s">
        <v>181</v>
      </c>
      <c r="C45" s="783"/>
      <c r="D45" s="783"/>
      <c r="E45" s="783" ph="1"/>
      <c r="F45" s="783"/>
      <c r="G45" s="783"/>
      <c r="H45" s="783"/>
      <c r="I45" s="783"/>
      <c r="J45" s="783"/>
      <c r="K45" s="784"/>
      <c r="L45" s="798">
        <v>0</v>
      </c>
      <c r="M45" s="811"/>
      <c r="N45" s="845"/>
      <c r="O45" s="845"/>
      <c r="P45" s="812"/>
      <c r="Q45" s="774"/>
      <c r="R45" s="774"/>
      <c r="S45" s="787"/>
      <c r="T45" s="774"/>
      <c r="U45" s="774"/>
      <c r="V45" s="774"/>
      <c r="W45" s="774"/>
      <c r="X45" s="774"/>
      <c r="Y45" s="774"/>
      <c r="Z45" s="774"/>
      <c r="AA45" s="774"/>
      <c r="AB45" s="774"/>
      <c r="AC45" s="774"/>
      <c r="AD45" s="774"/>
      <c r="AE45" s="774"/>
      <c r="AF45" s="774"/>
      <c r="AG45" s="774"/>
      <c r="AH45" s="774"/>
      <c r="AI45" s="774"/>
      <c r="AJ45" s="774"/>
      <c r="AK45" s="774"/>
      <c r="AL45" s="774"/>
      <c r="AM45" s="774"/>
      <c r="AN45" s="774"/>
      <c r="AO45" s="774"/>
      <c r="AP45" s="774"/>
      <c r="AQ45" s="774"/>
      <c r="AR45" s="774"/>
      <c r="AS45" s="774"/>
      <c r="AT45" s="774"/>
      <c r="AU45" s="774"/>
      <c r="AV45" s="774"/>
      <c r="AW45" s="774"/>
      <c r="AX45" s="774"/>
      <c r="AY45" s="774"/>
      <c r="AZ45" s="774"/>
      <c r="BA45" s="774"/>
      <c r="BB45" s="774"/>
      <c r="BC45" s="774"/>
      <c r="BD45" s="774"/>
      <c r="BE45" s="774"/>
      <c r="BF45" s="774"/>
      <c r="BG45" s="774"/>
      <c r="BH45" s="774"/>
      <c r="BI45" s="774"/>
      <c r="BJ45" s="774"/>
      <c r="BK45" s="774"/>
      <c r="BL45" s="774"/>
      <c r="BM45" s="774"/>
      <c r="BN45" s="774"/>
      <c r="BO45" s="774"/>
      <c r="BP45" s="774"/>
      <c r="BQ45" s="774"/>
      <c r="BR45" s="774"/>
      <c r="BS45" s="774"/>
      <c r="BT45" s="774"/>
      <c r="BU45" s="774"/>
      <c r="BV45" s="774"/>
      <c r="BW45" s="774"/>
      <c r="BX45" s="774"/>
      <c r="BY45" s="774"/>
      <c r="BZ45" s="774"/>
      <c r="CA45" s="774"/>
      <c r="CB45" s="774"/>
      <c r="CC45" s="774"/>
      <c r="CD45" s="774"/>
      <c r="CE45" s="774"/>
      <c r="CF45" s="774"/>
      <c r="CG45" s="774"/>
      <c r="CH45" s="774"/>
      <c r="CI45" s="774"/>
      <c r="CJ45" s="774"/>
      <c r="CK45" s="774"/>
      <c r="CL45" s="774"/>
      <c r="CM45" s="774"/>
      <c r="CN45" s="774"/>
      <c r="CO45" s="774"/>
      <c r="CP45" s="774"/>
      <c r="CQ45" s="774"/>
      <c r="CR45" s="774"/>
      <c r="CS45" s="774"/>
      <c r="CT45" s="774"/>
      <c r="CU45" s="774"/>
      <c r="CV45" s="774"/>
      <c r="CW45" s="774"/>
      <c r="CX45" s="774"/>
      <c r="CY45" s="774"/>
      <c r="CZ45" s="774"/>
      <c r="DA45" s="774"/>
      <c r="DB45" s="774"/>
      <c r="DC45" s="774"/>
      <c r="DD45" s="774"/>
      <c r="DE45" s="774"/>
      <c r="DF45" s="774"/>
      <c r="DG45" s="774"/>
      <c r="DH45" s="774"/>
      <c r="DI45" s="774"/>
      <c r="DJ45" s="774"/>
      <c r="DK45" s="774"/>
      <c r="DL45" s="774"/>
      <c r="DM45" s="774"/>
      <c r="DN45" s="774"/>
      <c r="DO45" s="774"/>
      <c r="DP45" s="774"/>
      <c r="DQ45" s="774"/>
      <c r="DR45" s="774"/>
      <c r="DS45" s="774"/>
      <c r="DT45" s="774"/>
      <c r="DU45" s="774"/>
      <c r="DV45" s="774"/>
      <c r="DW45" s="774"/>
      <c r="DX45" s="774"/>
      <c r="DY45" s="774"/>
      <c r="DZ45" s="774"/>
      <c r="EA45" s="774"/>
      <c r="EB45" s="774"/>
      <c r="EC45" s="774"/>
      <c r="ED45" s="774"/>
      <c r="EE45" s="774"/>
      <c r="EF45" s="774"/>
      <c r="EG45" s="774"/>
      <c r="EH45" s="774"/>
      <c r="EI45" s="774"/>
      <c r="EJ45" s="774"/>
      <c r="EK45" s="774"/>
      <c r="EL45" s="774"/>
      <c r="EM45" s="774"/>
      <c r="EN45" s="774"/>
      <c r="EO45" s="774"/>
      <c r="EP45" s="774"/>
      <c r="EQ45" s="774"/>
      <c r="ER45" s="774"/>
      <c r="ES45" s="774"/>
      <c r="ET45" s="774"/>
      <c r="EU45" s="774"/>
      <c r="EV45" s="774"/>
      <c r="EW45" s="774"/>
      <c r="EX45" s="774"/>
      <c r="EY45" s="774"/>
      <c r="EZ45" s="774"/>
      <c r="FA45" s="774"/>
      <c r="FB45" s="774"/>
      <c r="FC45" s="774"/>
      <c r="FD45" s="774"/>
      <c r="FE45" s="774"/>
      <c r="FF45" s="774"/>
      <c r="FG45" s="774"/>
      <c r="FH45" s="774"/>
      <c r="FI45" s="774"/>
      <c r="FJ45" s="774"/>
      <c r="FK45" s="774"/>
      <c r="FL45" s="774"/>
      <c r="FM45" s="774"/>
      <c r="FN45" s="774"/>
      <c r="FO45" s="774"/>
      <c r="FP45" s="774"/>
      <c r="FQ45" s="774"/>
      <c r="FR45" s="774"/>
      <c r="FS45" s="774"/>
      <c r="FT45" s="774"/>
      <c r="FU45" s="774"/>
      <c r="FV45" s="774"/>
      <c r="FW45" s="774"/>
      <c r="FX45" s="774"/>
      <c r="FY45" s="774"/>
      <c r="FZ45" s="774"/>
      <c r="GA45" s="774"/>
      <c r="GB45" s="774"/>
      <c r="GC45" s="774"/>
      <c r="GD45" s="774"/>
      <c r="GE45" s="774"/>
      <c r="GF45" s="774"/>
      <c r="GG45" s="774"/>
      <c r="GH45" s="774"/>
      <c r="GI45" s="774"/>
      <c r="GJ45" s="774"/>
      <c r="GK45" s="774"/>
      <c r="GL45" s="774"/>
      <c r="GM45" s="774"/>
      <c r="GN45" s="774"/>
      <c r="GO45" s="774"/>
      <c r="GP45" s="774"/>
      <c r="GQ45" s="774"/>
      <c r="GR45" s="774"/>
      <c r="GS45" s="774"/>
      <c r="GT45" s="774"/>
      <c r="GU45" s="774"/>
      <c r="GV45" s="774"/>
      <c r="GW45" s="774"/>
      <c r="GX45" s="774"/>
      <c r="GY45" s="774"/>
      <c r="GZ45" s="774"/>
      <c r="HA45" s="774"/>
      <c r="HB45" s="774"/>
      <c r="HC45" s="774"/>
      <c r="HD45" s="774"/>
      <c r="HE45" s="774"/>
      <c r="HF45" s="774"/>
      <c r="HG45" s="774"/>
      <c r="HH45" s="774"/>
      <c r="HI45" s="774"/>
      <c r="HJ45" s="774"/>
      <c r="HK45" s="774"/>
      <c r="HL45" s="774"/>
      <c r="HM45" s="774"/>
      <c r="HN45" s="774"/>
      <c r="HO45" s="774"/>
      <c r="HP45" s="774"/>
      <c r="HQ45" s="774"/>
      <c r="HR45" s="774"/>
      <c r="HS45" s="774"/>
      <c r="HT45" s="774"/>
      <c r="HU45" s="774"/>
      <c r="HV45" s="774"/>
      <c r="HW45" s="774"/>
      <c r="HX45" s="774"/>
      <c r="HY45" s="774"/>
      <c r="HZ45" s="774"/>
      <c r="IA45" s="774"/>
      <c r="IB45" s="774"/>
      <c r="IC45" s="774"/>
      <c r="ID45" s="774"/>
      <c r="IE45" s="774"/>
      <c r="IF45" s="774"/>
      <c r="IG45" s="774"/>
      <c r="IH45" s="774"/>
      <c r="II45" s="774"/>
      <c r="IJ45" s="774"/>
      <c r="IK45" s="774"/>
      <c r="IL45" s="774"/>
      <c r="IM45" s="774"/>
      <c r="IN45" s="774"/>
      <c r="IO45" s="774"/>
      <c r="IP45" s="774"/>
      <c r="IQ45" s="774"/>
      <c r="IR45" s="774"/>
      <c r="IS45" s="774"/>
      <c r="IT45" s="774"/>
      <c r="IU45" s="774"/>
      <c r="IV45" s="774"/>
      <c r="IW45" s="774"/>
      <c r="IX45" s="774"/>
      <c r="IY45" s="774"/>
      <c r="IZ45" s="774"/>
      <c r="JA45" s="774"/>
      <c r="JB45" s="774"/>
      <c r="JC45" s="774"/>
      <c r="JD45" s="774"/>
      <c r="JE45" s="774"/>
    </row>
    <row r="47" spans="1:265" ht="20.100000000000001" customHeight="1" x14ac:dyDescent="0.2">
      <c r="A47" s="31">
        <v>6</v>
      </c>
      <c r="B47" s="93" t="s">
        <v>187</v>
      </c>
      <c r="C47" s="45" t="s">
        <v>188</v>
      </c>
      <c r="D47" s="45"/>
      <c r="E47" s="45"/>
      <c r="F47" s="45"/>
      <c r="G47" s="45"/>
      <c r="H47" s="45"/>
      <c r="I47" s="45"/>
      <c r="J47" s="45"/>
      <c r="K47" s="45"/>
      <c r="L47" s="45"/>
      <c r="M47" s="45"/>
      <c r="N47" s="45"/>
      <c r="O47" s="45"/>
      <c r="P47" s="45"/>
      <c r="R47" s="45"/>
      <c r="S47" s="45"/>
      <c r="T47" s="45"/>
      <c r="U47" s="45"/>
      <c r="V47" s="45"/>
      <c r="W47" s="45"/>
      <c r="X47" s="45"/>
      <c r="Y47" s="45"/>
      <c r="Z47" s="45"/>
      <c r="AA47" s="45"/>
      <c r="AB47" s="45"/>
      <c r="AC47" s="45"/>
      <c r="AD47" s="45"/>
      <c r="AE47" s="45"/>
      <c r="AF47" s="75"/>
    </row>
    <row r="48" spans="1:265" ht="20.100000000000001" customHeight="1" x14ac:dyDescent="0.2">
      <c r="B48" s="38" t="s">
        <v>172</v>
      </c>
      <c r="C48" s="635" t="s">
        <v>183</v>
      </c>
      <c r="D48" s="636"/>
      <c r="E48" s="636"/>
      <c r="F48" s="636"/>
      <c r="G48" s="636"/>
      <c r="H48" s="636"/>
      <c r="I48" s="261"/>
      <c r="J48" s="261"/>
      <c r="K48" s="201"/>
      <c r="L48" s="100" t="s">
        <v>189</v>
      </c>
      <c r="M48" s="94"/>
      <c r="N48" s="94"/>
      <c r="O48" s="94"/>
      <c r="P48" s="94"/>
      <c r="Q48" s="94"/>
      <c r="R48" s="59"/>
      <c r="S48" s="59"/>
      <c r="T48" s="45"/>
      <c r="U48" s="45"/>
      <c r="V48" s="45"/>
      <c r="W48" s="45"/>
      <c r="X48" s="45"/>
      <c r="Y48" s="45"/>
      <c r="Z48" s="45"/>
      <c r="AA48" s="45"/>
      <c r="AB48" s="45"/>
      <c r="AC48" s="45"/>
      <c r="AD48" s="45"/>
      <c r="AE48" s="45"/>
      <c r="AF48" s="75"/>
    </row>
    <row r="49" spans="1:265" ht="20.100000000000001" customHeight="1" x14ac:dyDescent="0.2">
      <c r="B49" s="44" t="s">
        <v>190</v>
      </c>
      <c r="C49" s="62">
        <f>別紙１!K27</f>
        <v>0</v>
      </c>
      <c r="D49" s="62" t="s">
        <v>184</v>
      </c>
      <c r="E49" s="70" t="str">
        <f>IF($E$31="","",$E$31)</f>
        <v/>
      </c>
      <c r="F49" s="62" t="str">
        <f>IF($F$31="","",$F$31)</f>
        <v/>
      </c>
      <c r="G49" s="61">
        <f>G31</f>
        <v>6000</v>
      </c>
      <c r="H49" s="62" t="s">
        <v>175</v>
      </c>
      <c r="I49" s="63"/>
      <c r="J49" s="63"/>
      <c r="K49" s="69"/>
      <c r="L49" s="99">
        <f>IF($M$24="Ⅳ相",ROUNDDOWN(C49*E49*G49,0),IF($M$24="拡大治験",ROUNDDOWN(C49*E49*G49,0),ROUNDDOWN(C49*G49,0)))</f>
        <v>0</v>
      </c>
      <c r="M49" s="45"/>
      <c r="N49" s="45"/>
      <c r="O49" s="45"/>
      <c r="P49" s="45"/>
      <c r="R49" s="45"/>
      <c r="S49" s="45"/>
      <c r="T49" s="45"/>
      <c r="U49" s="45"/>
      <c r="V49" s="45"/>
      <c r="W49" s="45"/>
      <c r="X49" s="45"/>
      <c r="Y49" s="45"/>
      <c r="Z49" s="45"/>
      <c r="AA49" s="45"/>
      <c r="AB49" s="45"/>
      <c r="AC49" s="45"/>
      <c r="AD49" s="45"/>
      <c r="AE49" s="45"/>
      <c r="AF49" s="75"/>
    </row>
    <row r="50" spans="1:265" ht="20.100000000000001" customHeight="1" x14ac:dyDescent="0.2">
      <c r="B50" s="540" t="s">
        <v>601</v>
      </c>
      <c r="C50" s="62">
        <f>C49</f>
        <v>0</v>
      </c>
      <c r="D50" s="62" t="s">
        <v>184</v>
      </c>
      <c r="E50" s="70" t="str">
        <f>IF($E$32="","",$E$32)</f>
        <v/>
      </c>
      <c r="F50" s="62" t="str">
        <f>IF($F$32="","",$F$32)</f>
        <v/>
      </c>
      <c r="G50" s="61">
        <f>G32</f>
        <v>4000</v>
      </c>
      <c r="H50" s="62" t="s">
        <v>175</v>
      </c>
      <c r="I50" s="62"/>
      <c r="J50" s="62"/>
      <c r="K50" s="68"/>
      <c r="L50" s="95">
        <f>IF($M$24="Ⅳ相",ROUNDDOWN(C50*E50*G50,0),IF($M$24="拡大治験",ROUNDDOWN(C50*E50*G50,0),ROUNDDOWN(C50*G50,0)))</f>
        <v>0</v>
      </c>
      <c r="M50" s="45"/>
      <c r="N50" s="45"/>
      <c r="O50" s="45"/>
      <c r="P50" s="45"/>
      <c r="R50" s="45"/>
      <c r="S50" s="45"/>
      <c r="T50" s="59"/>
      <c r="U50" s="59"/>
      <c r="V50" s="59"/>
      <c r="W50" s="59"/>
      <c r="X50" s="59"/>
      <c r="Y50" s="59"/>
      <c r="Z50" s="59"/>
      <c r="AA50" s="59"/>
      <c r="AB50" s="59"/>
      <c r="AC50" s="59"/>
      <c r="AD50" s="45"/>
      <c r="AE50" s="45"/>
      <c r="AF50" s="75"/>
    </row>
    <row r="51" spans="1:265" ht="20.100000000000001" customHeight="1" x14ac:dyDescent="0.2">
      <c r="B51" s="46" t="s">
        <v>191</v>
      </c>
      <c r="C51" s="63" t="s">
        <v>200</v>
      </c>
      <c r="D51" s="63"/>
      <c r="E51" s="63"/>
      <c r="F51" s="63"/>
      <c r="G51" s="63"/>
      <c r="H51" s="63"/>
      <c r="I51" s="63"/>
      <c r="J51" s="63"/>
      <c r="K51" s="69"/>
      <c r="L51" s="69">
        <f>ROUNDDOWN(SUM(L49:L50)*10%,0)</f>
        <v>0</v>
      </c>
      <c r="M51" s="45"/>
      <c r="N51" s="45"/>
      <c r="O51" s="45"/>
      <c r="P51" s="45"/>
      <c r="R51" s="45"/>
      <c r="S51" s="45"/>
      <c r="T51" s="45"/>
      <c r="U51" s="45"/>
      <c r="V51" s="45"/>
      <c r="W51" s="45"/>
      <c r="X51" s="45"/>
      <c r="Y51" s="45"/>
      <c r="Z51" s="45"/>
      <c r="AA51" s="45"/>
      <c r="AB51" s="45"/>
      <c r="AC51" s="45"/>
    </row>
    <row r="52" spans="1:265" ht="20.100000000000001" customHeight="1" thickBot="1" x14ac:dyDescent="0.25">
      <c r="B52" s="89" t="s">
        <v>192</v>
      </c>
      <c r="C52" s="90" t="s">
        <v>201</v>
      </c>
      <c r="D52" s="90"/>
      <c r="E52" s="90"/>
      <c r="F52" s="90"/>
      <c r="G52" s="90"/>
      <c r="H52" s="90"/>
      <c r="I52" s="90"/>
      <c r="J52" s="90"/>
      <c r="K52" s="91"/>
      <c r="L52" s="91">
        <f>ROUNDDOWN(SUM(L49:L51)*30%,0)</f>
        <v>0</v>
      </c>
      <c r="M52" s="45"/>
      <c r="N52" s="45"/>
      <c r="O52" s="45"/>
      <c r="P52" s="45"/>
      <c r="R52" s="45"/>
      <c r="S52" s="45"/>
      <c r="T52" s="45"/>
      <c r="U52" s="45"/>
      <c r="V52" s="45"/>
      <c r="W52" s="45"/>
      <c r="X52" s="45"/>
      <c r="Y52" s="45"/>
      <c r="Z52" s="45"/>
      <c r="AA52" s="45"/>
      <c r="AB52" s="45"/>
      <c r="AC52" s="45"/>
    </row>
    <row r="53" spans="1:265" ht="20.100000000000001" customHeight="1" thickTop="1" x14ac:dyDescent="0.35">
      <c r="B53" s="96" t="s">
        <v>185</v>
      </c>
      <c r="C53" s="97" t="s">
        <v>202</v>
      </c>
      <c r="D53" s="97"/>
      <c r="E53" s="97"/>
      <c r="F53" s="97"/>
      <c r="G53" s="97"/>
      <c r="H53" s="97"/>
      <c r="I53" s="97"/>
      <c r="J53" s="97"/>
      <c r="K53" s="98"/>
      <c r="L53" s="98">
        <f>SUM(L49:L52)</f>
        <v>0</v>
      </c>
      <c r="M53" s="59"/>
      <c r="N53" s="59"/>
      <c r="O53" s="59"/>
      <c r="P53" s="59"/>
      <c r="Q53" s="59"/>
      <c r="R53" s="59"/>
      <c r="S53" s="59"/>
      <c r="T53" s="59"/>
      <c r="U53" s="59"/>
      <c r="V53" s="59"/>
      <c r="W53" s="59"/>
      <c r="X53" s="59"/>
      <c r="Y53" s="59"/>
      <c r="Z53" s="59"/>
      <c r="AA53" s="59"/>
      <c r="AB53" s="59"/>
      <c r="AC53" s="59"/>
      <c r="AD53" s="278"/>
      <c r="AE53" s="39"/>
      <c r="AF53" s="279"/>
      <c r="AG53" s="74"/>
      <c r="AH53" s="74"/>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c r="DH53" s="31"/>
      <c r="DI53" s="31"/>
      <c r="DJ53" s="31"/>
      <c r="DK53" s="31"/>
      <c r="DL53" s="31"/>
      <c r="DM53" s="31"/>
      <c r="DN53" s="31"/>
      <c r="DO53" s="31"/>
      <c r="DP53" s="31"/>
      <c r="DQ53" s="31"/>
      <c r="DR53" s="31"/>
      <c r="DS53" s="31"/>
      <c r="DT53" s="31"/>
      <c r="DU53" s="31"/>
      <c r="DV53" s="31"/>
      <c r="DW53" s="31"/>
      <c r="DX53" s="31"/>
      <c r="DY53" s="31"/>
      <c r="DZ53" s="31"/>
      <c r="EA53" s="31"/>
      <c r="EB53" s="31"/>
      <c r="EC53" s="31"/>
      <c r="ED53" s="31"/>
      <c r="EE53" s="31"/>
      <c r="EF53" s="31"/>
      <c r="EG53" s="31"/>
      <c r="EH53" s="31"/>
      <c r="EI53" s="31"/>
      <c r="EJ53" s="31"/>
      <c r="EK53" s="31"/>
      <c r="EL53" s="31"/>
      <c r="EM53" s="31"/>
      <c r="EN53" s="31"/>
      <c r="EO53" s="31"/>
      <c r="EP53" s="31"/>
      <c r="EQ53" s="31"/>
      <c r="ER53" s="31"/>
      <c r="ES53" s="31"/>
      <c r="ET53" s="31"/>
      <c r="EU53" s="31"/>
      <c r="EV53" s="31"/>
      <c r="EW53" s="31"/>
      <c r="EX53" s="31"/>
      <c r="EY53" s="31"/>
      <c r="EZ53" s="31"/>
      <c r="FA53" s="31"/>
      <c r="FB53" s="31"/>
      <c r="FC53" s="31"/>
      <c r="FD53" s="31"/>
      <c r="FE53" s="31"/>
      <c r="FF53" s="31"/>
      <c r="FG53" s="31"/>
      <c r="FH53" s="31"/>
      <c r="FI53" s="31"/>
      <c r="FJ53" s="31"/>
      <c r="FK53" s="31"/>
      <c r="FL53" s="31"/>
      <c r="FM53" s="31"/>
      <c r="FN53" s="31"/>
      <c r="FO53" s="31"/>
      <c r="FP53" s="31"/>
      <c r="FQ53" s="31"/>
      <c r="FR53" s="31"/>
      <c r="FS53" s="31"/>
      <c r="FT53" s="31"/>
      <c r="FU53" s="31"/>
      <c r="FV53" s="31"/>
      <c r="FW53" s="31"/>
      <c r="FX53" s="31"/>
      <c r="FY53" s="31"/>
      <c r="FZ53" s="31"/>
      <c r="GA53" s="31"/>
      <c r="GB53" s="31"/>
      <c r="GC53" s="31"/>
      <c r="GD53" s="31"/>
      <c r="GE53" s="31"/>
      <c r="GF53" s="31"/>
      <c r="GG53" s="31"/>
      <c r="GH53" s="31"/>
      <c r="GI53" s="31"/>
      <c r="GJ53" s="31"/>
      <c r="GK53" s="31"/>
      <c r="GL53" s="31"/>
      <c r="GM53" s="31"/>
      <c r="GN53" s="31"/>
      <c r="GO53" s="31"/>
      <c r="GP53" s="31"/>
      <c r="GQ53" s="31"/>
      <c r="GR53" s="31"/>
      <c r="GS53" s="31"/>
      <c r="GT53" s="31"/>
      <c r="GU53" s="31"/>
      <c r="GV53" s="31"/>
      <c r="GW53" s="31"/>
      <c r="GX53" s="31"/>
      <c r="GY53" s="31"/>
      <c r="GZ53" s="31"/>
      <c r="HA53" s="31"/>
      <c r="HB53" s="31"/>
      <c r="HC53" s="31"/>
      <c r="HD53" s="31"/>
      <c r="HE53" s="31"/>
      <c r="HF53" s="31"/>
      <c r="HG53" s="31"/>
      <c r="HH53" s="31"/>
      <c r="HI53" s="31"/>
      <c r="HJ53" s="31"/>
      <c r="HK53" s="31"/>
      <c r="HL53" s="31"/>
      <c r="HM53" s="31"/>
      <c r="HN53" s="31"/>
      <c r="HO53" s="31"/>
      <c r="HP53" s="31"/>
      <c r="HQ53" s="31"/>
      <c r="HR53" s="31"/>
      <c r="HS53" s="31"/>
      <c r="HT53" s="31"/>
      <c r="HU53" s="31"/>
      <c r="HV53" s="31"/>
      <c r="HW53" s="31"/>
      <c r="HX53" s="31"/>
      <c r="HY53" s="31"/>
      <c r="HZ53" s="31"/>
      <c r="IA53" s="31"/>
      <c r="IB53" s="31"/>
      <c r="IC53" s="31"/>
      <c r="ID53" s="31"/>
      <c r="IE53" s="31"/>
      <c r="IF53" s="31"/>
      <c r="IG53" s="31"/>
      <c r="IH53" s="31"/>
      <c r="II53" s="31"/>
      <c r="IJ53" s="31"/>
      <c r="IK53" s="31"/>
      <c r="IL53" s="31"/>
      <c r="IM53" s="31"/>
      <c r="IN53" s="31"/>
      <c r="IO53" s="31"/>
      <c r="IP53" s="31"/>
      <c r="IQ53" s="31"/>
      <c r="IR53" s="31"/>
      <c r="IS53" s="31"/>
      <c r="IT53" s="31"/>
      <c r="IU53" s="31"/>
      <c r="IV53" s="31"/>
      <c r="IW53" s="31"/>
      <c r="IX53" s="31"/>
      <c r="IY53" s="31"/>
      <c r="IZ53" s="31"/>
      <c r="JA53" s="31"/>
      <c r="JB53" s="31"/>
      <c r="JC53" s="31"/>
      <c r="JD53" s="31"/>
      <c r="JE53" s="31"/>
    </row>
    <row r="54" spans="1:265" ht="20.100000000000001" customHeight="1" x14ac:dyDescent="0.35">
      <c r="B54" s="43"/>
      <c r="C54" s="59"/>
      <c r="D54" s="59"/>
      <c r="E54" s="59"/>
      <c r="F54" s="59"/>
      <c r="G54" s="59"/>
      <c r="H54" s="59"/>
      <c r="I54" s="59"/>
      <c r="J54" s="59"/>
      <c r="K54" s="59"/>
      <c r="L54" s="59"/>
      <c r="M54" s="59"/>
      <c r="N54" s="59"/>
      <c r="O54" s="59"/>
      <c r="P54" s="59"/>
      <c r="Q54" s="59"/>
      <c r="R54" s="341"/>
      <c r="S54" s="59"/>
      <c r="T54" s="59"/>
      <c r="U54" s="59"/>
      <c r="V54" s="59"/>
      <c r="W54" s="59"/>
      <c r="X54" s="59"/>
      <c r="Y54" s="59"/>
      <c r="Z54" s="59"/>
      <c r="AA54" s="59"/>
      <c r="AB54" s="59"/>
      <c r="AC54" s="59"/>
      <c r="AD54" s="278"/>
      <c r="AE54" s="39"/>
      <c r="AF54" s="279"/>
      <c r="AG54" s="74"/>
      <c r="AH54" s="74"/>
      <c r="AI54" s="31"/>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c r="BX54" s="31"/>
      <c r="BY54" s="31"/>
      <c r="BZ54" s="31"/>
      <c r="CA54" s="31"/>
      <c r="CB54" s="31"/>
      <c r="CC54" s="31"/>
      <c r="CD54" s="31"/>
      <c r="CE54" s="31"/>
      <c r="CF54" s="31"/>
      <c r="CG54" s="31"/>
      <c r="CH54" s="31"/>
      <c r="CI54" s="31"/>
      <c r="CJ54" s="31"/>
      <c r="CK54" s="31"/>
      <c r="CL54" s="31"/>
      <c r="CM54" s="31"/>
      <c r="CN54" s="31"/>
      <c r="CO54" s="31"/>
      <c r="CP54" s="31"/>
      <c r="CQ54" s="31"/>
      <c r="CR54" s="31"/>
      <c r="CS54" s="31"/>
      <c r="CT54" s="31"/>
      <c r="CU54" s="31"/>
      <c r="CV54" s="31"/>
      <c r="CW54" s="31"/>
      <c r="CX54" s="31"/>
      <c r="CY54" s="31"/>
      <c r="CZ54" s="31"/>
      <c r="DA54" s="31"/>
      <c r="DB54" s="31"/>
      <c r="DC54" s="31"/>
      <c r="DD54" s="31"/>
      <c r="DE54" s="31"/>
      <c r="DF54" s="31"/>
      <c r="DG54" s="31"/>
      <c r="DH54" s="31"/>
      <c r="DI54" s="31"/>
      <c r="DJ54" s="31"/>
      <c r="DK54" s="31"/>
      <c r="DL54" s="31"/>
      <c r="DM54" s="31"/>
      <c r="DN54" s="31"/>
      <c r="DO54" s="31"/>
      <c r="DP54" s="31"/>
      <c r="DQ54" s="31"/>
      <c r="DR54" s="31"/>
      <c r="DS54" s="31"/>
      <c r="DT54" s="31"/>
      <c r="DU54" s="31"/>
      <c r="DV54" s="31"/>
      <c r="DW54" s="31"/>
      <c r="DX54" s="31"/>
      <c r="DY54" s="31"/>
      <c r="DZ54" s="31"/>
      <c r="EA54" s="31"/>
      <c r="EB54" s="31"/>
      <c r="EC54" s="31"/>
      <c r="ED54" s="31"/>
      <c r="EE54" s="31"/>
      <c r="EF54" s="31"/>
      <c r="EG54" s="31"/>
      <c r="EH54" s="31"/>
      <c r="EI54" s="31"/>
      <c r="EJ54" s="31"/>
      <c r="EK54" s="31"/>
      <c r="EL54" s="31"/>
      <c r="EM54" s="31"/>
      <c r="EN54" s="31"/>
      <c r="EO54" s="31"/>
      <c r="EP54" s="31"/>
      <c r="EQ54" s="31"/>
      <c r="ER54" s="31"/>
      <c r="ES54" s="31"/>
      <c r="ET54" s="31"/>
      <c r="EU54" s="31"/>
      <c r="EV54" s="31"/>
      <c r="EW54" s="31"/>
      <c r="EX54" s="31"/>
      <c r="EY54" s="31"/>
      <c r="EZ54" s="31"/>
      <c r="FA54" s="31"/>
      <c r="FB54" s="31"/>
      <c r="FC54" s="31"/>
      <c r="FD54" s="31"/>
      <c r="FE54" s="31"/>
      <c r="FF54" s="31"/>
      <c r="FG54" s="31"/>
      <c r="FH54" s="31"/>
      <c r="FI54" s="31"/>
      <c r="FJ54" s="31"/>
      <c r="FK54" s="31"/>
      <c r="FL54" s="31"/>
      <c r="FM54" s="31"/>
      <c r="FN54" s="31"/>
      <c r="FO54" s="31"/>
      <c r="FP54" s="31"/>
      <c r="FQ54" s="31"/>
      <c r="FR54" s="31"/>
      <c r="FS54" s="31"/>
      <c r="FT54" s="31"/>
      <c r="FU54" s="31"/>
      <c r="FV54" s="31"/>
      <c r="FW54" s="31"/>
      <c r="FX54" s="31"/>
      <c r="FY54" s="31"/>
      <c r="FZ54" s="31"/>
      <c r="GA54" s="31"/>
      <c r="GB54" s="31"/>
      <c r="GC54" s="31"/>
      <c r="GD54" s="31"/>
      <c r="GE54" s="31"/>
      <c r="GF54" s="31"/>
      <c r="GG54" s="31"/>
      <c r="GH54" s="31"/>
      <c r="GI54" s="31"/>
      <c r="GJ54" s="31"/>
      <c r="GK54" s="31"/>
      <c r="GL54" s="31"/>
      <c r="GM54" s="31"/>
      <c r="GN54" s="31"/>
      <c r="GO54" s="31"/>
      <c r="GP54" s="31"/>
      <c r="GQ54" s="31"/>
      <c r="GR54" s="31"/>
      <c r="GS54" s="31"/>
      <c r="GT54" s="31"/>
      <c r="GU54" s="31"/>
      <c r="GV54" s="31"/>
      <c r="GW54" s="31"/>
      <c r="GX54" s="31"/>
      <c r="GY54" s="31"/>
      <c r="GZ54" s="31"/>
      <c r="HA54" s="31"/>
      <c r="HB54" s="31"/>
      <c r="HC54" s="31"/>
      <c r="HD54" s="31"/>
      <c r="HE54" s="31"/>
      <c r="HF54" s="31"/>
      <c r="HG54" s="31"/>
      <c r="HH54" s="31"/>
      <c r="HI54" s="31"/>
      <c r="HJ54" s="31"/>
      <c r="HK54" s="31"/>
      <c r="HL54" s="31"/>
      <c r="HM54" s="31"/>
      <c r="HN54" s="31"/>
      <c r="HO54" s="31"/>
      <c r="HP54" s="31"/>
      <c r="HQ54" s="31"/>
      <c r="HR54" s="31"/>
      <c r="HS54" s="31"/>
      <c r="HT54" s="31"/>
      <c r="HU54" s="31"/>
      <c r="HV54" s="31"/>
      <c r="HW54" s="31"/>
      <c r="HX54" s="31"/>
      <c r="HY54" s="31"/>
      <c r="HZ54" s="31"/>
      <c r="IA54" s="31"/>
      <c r="IB54" s="31"/>
      <c r="IC54" s="31"/>
      <c r="ID54" s="31"/>
      <c r="IE54" s="31"/>
      <c r="IF54" s="31"/>
      <c r="IG54" s="31"/>
      <c r="IH54" s="31"/>
      <c r="II54" s="31"/>
      <c r="IJ54" s="31"/>
      <c r="IK54" s="31"/>
      <c r="IL54" s="31"/>
      <c r="IM54" s="31"/>
      <c r="IN54" s="31"/>
      <c r="IO54" s="31"/>
      <c r="IP54" s="31"/>
      <c r="IQ54" s="31"/>
      <c r="IR54" s="31"/>
      <c r="IS54" s="31"/>
      <c r="IT54" s="31"/>
      <c r="IU54" s="31"/>
      <c r="IV54" s="31"/>
      <c r="IW54" s="31"/>
      <c r="IX54" s="31"/>
      <c r="IY54" s="31"/>
      <c r="IZ54" s="31"/>
      <c r="JA54" s="31"/>
      <c r="JB54" s="31"/>
      <c r="JC54" s="31"/>
      <c r="JD54" s="31"/>
      <c r="JE54" s="31"/>
    </row>
    <row r="55" spans="1:265" s="815" customFormat="1" ht="20.100000000000001" customHeight="1" x14ac:dyDescent="0.2">
      <c r="A55" s="775">
        <v>7</v>
      </c>
      <c r="B55" s="785" t="s">
        <v>637</v>
      </c>
      <c r="C55" s="780"/>
      <c r="D55" s="780"/>
      <c r="E55" s="780"/>
      <c r="F55" s="780"/>
      <c r="G55" s="780"/>
      <c r="H55" s="780"/>
      <c r="I55" s="780"/>
      <c r="J55" s="780"/>
      <c r="K55" s="780"/>
      <c r="L55" s="780"/>
      <c r="M55" s="780"/>
      <c r="N55" s="780"/>
      <c r="O55" s="780"/>
      <c r="P55" s="780"/>
      <c r="Q55" s="780"/>
      <c r="R55" s="821"/>
      <c r="S55" s="780"/>
      <c r="T55" s="780"/>
      <c r="U55" s="780"/>
      <c r="V55" s="780"/>
      <c r="W55" s="780"/>
      <c r="X55" s="780"/>
      <c r="Y55" s="780"/>
      <c r="Z55" s="780"/>
      <c r="AA55" s="780"/>
      <c r="AB55" s="780"/>
      <c r="AC55" s="780"/>
      <c r="AD55" s="780"/>
      <c r="AE55" s="780"/>
      <c r="AF55" s="789"/>
      <c r="AG55" s="787"/>
      <c r="AH55" s="787"/>
      <c r="AI55" s="776"/>
      <c r="AJ55" s="776"/>
      <c r="AK55" s="776"/>
      <c r="AL55" s="776"/>
      <c r="AM55" s="776"/>
      <c r="AN55" s="776"/>
      <c r="AO55" s="776"/>
      <c r="AP55" s="776"/>
      <c r="AQ55" s="776"/>
      <c r="AR55" s="776"/>
      <c r="AS55" s="776"/>
      <c r="AT55" s="776"/>
      <c r="AU55" s="776"/>
      <c r="AV55" s="776"/>
      <c r="AW55" s="776"/>
      <c r="AX55" s="776"/>
      <c r="AY55" s="776"/>
      <c r="AZ55" s="776"/>
      <c r="BA55" s="776"/>
      <c r="BB55" s="776"/>
      <c r="BC55" s="776"/>
      <c r="BD55" s="776"/>
      <c r="BE55" s="776"/>
      <c r="BF55" s="776"/>
      <c r="BG55" s="776"/>
      <c r="BH55" s="776"/>
      <c r="BI55" s="776"/>
      <c r="BJ55" s="776"/>
      <c r="BK55" s="776"/>
      <c r="BL55" s="776"/>
      <c r="BM55" s="776"/>
      <c r="BN55" s="776"/>
      <c r="BO55" s="776"/>
      <c r="BP55" s="776"/>
      <c r="BQ55" s="776"/>
      <c r="BR55" s="776"/>
      <c r="BS55" s="776"/>
      <c r="BT55" s="776"/>
      <c r="BU55" s="776"/>
      <c r="BV55" s="776"/>
      <c r="BW55" s="776"/>
      <c r="BX55" s="776"/>
      <c r="BY55" s="776"/>
      <c r="BZ55" s="776"/>
      <c r="CA55" s="776"/>
      <c r="CB55" s="776"/>
      <c r="CC55" s="776"/>
      <c r="CD55" s="776"/>
      <c r="CE55" s="776"/>
      <c r="CF55" s="776"/>
      <c r="CG55" s="776"/>
      <c r="CH55" s="776"/>
      <c r="CI55" s="776"/>
      <c r="CJ55" s="776"/>
      <c r="CK55" s="776"/>
      <c r="CL55" s="776"/>
      <c r="CM55" s="776"/>
      <c r="CN55" s="776"/>
      <c r="CO55" s="776"/>
      <c r="CP55" s="776"/>
      <c r="CQ55" s="776"/>
      <c r="CR55" s="776"/>
      <c r="CS55" s="776"/>
      <c r="CT55" s="776"/>
      <c r="CU55" s="776"/>
      <c r="CV55" s="776"/>
      <c r="CW55" s="776"/>
      <c r="CX55" s="776"/>
      <c r="CY55" s="776"/>
      <c r="CZ55" s="776"/>
      <c r="DA55" s="776"/>
      <c r="DB55" s="776"/>
      <c r="DC55" s="776"/>
      <c r="DD55" s="776"/>
      <c r="DE55" s="776"/>
      <c r="DF55" s="776"/>
      <c r="DG55" s="776"/>
      <c r="DH55" s="776"/>
      <c r="DI55" s="776"/>
      <c r="DJ55" s="776"/>
      <c r="DK55" s="776"/>
      <c r="DL55" s="776"/>
      <c r="DM55" s="776"/>
      <c r="DN55" s="776"/>
      <c r="DO55" s="776"/>
      <c r="DP55" s="776"/>
      <c r="DQ55" s="776"/>
      <c r="DR55" s="776"/>
      <c r="DS55" s="776"/>
      <c r="DT55" s="776"/>
      <c r="DU55" s="776"/>
      <c r="DV55" s="776"/>
      <c r="DW55" s="776"/>
      <c r="DX55" s="776"/>
      <c r="DY55" s="776"/>
      <c r="DZ55" s="776"/>
      <c r="EA55" s="776"/>
      <c r="EB55" s="776"/>
      <c r="EC55" s="776"/>
      <c r="ED55" s="776"/>
      <c r="EE55" s="776"/>
      <c r="EF55" s="776"/>
      <c r="EG55" s="776"/>
      <c r="EH55" s="776"/>
      <c r="EI55" s="776"/>
      <c r="EJ55" s="776"/>
      <c r="EK55" s="776"/>
      <c r="EL55" s="776"/>
      <c r="EM55" s="776"/>
      <c r="EN55" s="776"/>
      <c r="EO55" s="776"/>
      <c r="EP55" s="776"/>
      <c r="EQ55" s="776"/>
      <c r="ER55" s="776"/>
      <c r="ES55" s="776"/>
      <c r="ET55" s="776"/>
      <c r="EU55" s="776"/>
      <c r="EV55" s="776"/>
      <c r="EW55" s="776"/>
      <c r="EX55" s="776"/>
      <c r="EY55" s="776"/>
      <c r="EZ55" s="776"/>
      <c r="FA55" s="776"/>
      <c r="FB55" s="776"/>
      <c r="FC55" s="776"/>
      <c r="FD55" s="776"/>
      <c r="FE55" s="776"/>
      <c r="FF55" s="776"/>
      <c r="FG55" s="776"/>
      <c r="FH55" s="776"/>
      <c r="FI55" s="776"/>
      <c r="FJ55" s="776"/>
      <c r="FK55" s="776"/>
      <c r="FL55" s="776"/>
      <c r="FM55" s="776"/>
      <c r="FN55" s="776"/>
      <c r="FO55" s="776"/>
      <c r="FP55" s="776"/>
      <c r="FQ55" s="776"/>
      <c r="FR55" s="776"/>
      <c r="FS55" s="776"/>
      <c r="FT55" s="776"/>
      <c r="FU55" s="776"/>
      <c r="FV55" s="776"/>
      <c r="FW55" s="776"/>
      <c r="FX55" s="776"/>
      <c r="FY55" s="776"/>
      <c r="FZ55" s="776"/>
      <c r="GA55" s="776"/>
      <c r="GB55" s="776"/>
      <c r="GC55" s="776"/>
      <c r="GD55" s="776"/>
      <c r="GE55" s="776"/>
      <c r="GF55" s="776"/>
      <c r="GG55" s="776"/>
      <c r="GH55" s="776"/>
      <c r="GI55" s="776"/>
      <c r="GJ55" s="776"/>
      <c r="GK55" s="776"/>
      <c r="GL55" s="776"/>
      <c r="GM55" s="776"/>
      <c r="GN55" s="776"/>
      <c r="GO55" s="776"/>
      <c r="GP55" s="776"/>
      <c r="GQ55" s="776"/>
      <c r="GR55" s="776"/>
      <c r="GS55" s="776"/>
      <c r="GT55" s="776"/>
      <c r="GU55" s="776"/>
      <c r="GV55" s="776"/>
      <c r="GW55" s="776"/>
      <c r="GX55" s="776"/>
      <c r="GY55" s="776"/>
      <c r="GZ55" s="776"/>
      <c r="HA55" s="776"/>
      <c r="HB55" s="776"/>
      <c r="HC55" s="776"/>
      <c r="HD55" s="776"/>
      <c r="HE55" s="776"/>
      <c r="HF55" s="776"/>
      <c r="HG55" s="776"/>
      <c r="HH55" s="776"/>
      <c r="HI55" s="776"/>
      <c r="HJ55" s="776"/>
      <c r="HK55" s="776"/>
      <c r="HL55" s="776"/>
      <c r="HM55" s="776"/>
      <c r="HN55" s="776"/>
      <c r="HO55" s="776"/>
      <c r="HP55" s="776"/>
      <c r="HQ55" s="776"/>
      <c r="HR55" s="776"/>
      <c r="HS55" s="776"/>
      <c r="HT55" s="776"/>
      <c r="HU55" s="776"/>
      <c r="HV55" s="776"/>
      <c r="HW55" s="776"/>
      <c r="HX55" s="776"/>
      <c r="HY55" s="776"/>
      <c r="HZ55" s="776"/>
      <c r="IA55" s="776"/>
      <c r="IB55" s="776"/>
      <c r="IC55" s="776"/>
      <c r="ID55" s="776"/>
      <c r="IE55" s="776"/>
      <c r="IF55" s="776"/>
      <c r="IG55" s="776"/>
      <c r="IH55" s="776"/>
      <c r="II55" s="776"/>
      <c r="IJ55" s="776"/>
      <c r="IK55" s="776"/>
      <c r="IL55" s="776"/>
      <c r="IM55" s="776"/>
      <c r="IN55" s="776"/>
      <c r="IO55" s="776"/>
      <c r="IP55" s="776"/>
      <c r="IQ55" s="776"/>
      <c r="IR55" s="776"/>
      <c r="IS55" s="776"/>
      <c r="IT55" s="776"/>
      <c r="IU55" s="776"/>
      <c r="IV55" s="776"/>
      <c r="IW55" s="776"/>
      <c r="IX55" s="776"/>
      <c r="IY55" s="776"/>
      <c r="IZ55" s="776"/>
      <c r="JA55" s="776"/>
      <c r="JB55" s="776"/>
      <c r="JC55" s="776"/>
      <c r="JD55" s="776"/>
      <c r="JE55" s="776"/>
    </row>
    <row r="56" spans="1:265" s="815" customFormat="1" ht="20.100000000000001" customHeight="1" x14ac:dyDescent="0.2">
      <c r="A56" s="775"/>
      <c r="B56" s="778" t="s">
        <v>172</v>
      </c>
      <c r="C56" s="635" t="s">
        <v>183</v>
      </c>
      <c r="D56" s="636"/>
      <c r="E56" s="636"/>
      <c r="F56" s="636"/>
      <c r="G56" s="636"/>
      <c r="H56" s="636"/>
      <c r="I56" s="814"/>
      <c r="J56" s="814"/>
      <c r="K56" s="808"/>
      <c r="L56" s="797" t="s">
        <v>189</v>
      </c>
      <c r="M56" s="793"/>
      <c r="N56" s="793"/>
      <c r="O56" s="793"/>
      <c r="P56" s="793"/>
      <c r="Q56" s="793"/>
      <c r="R56" s="785"/>
      <c r="S56" s="785"/>
      <c r="T56" s="780"/>
      <c r="U56" s="780"/>
      <c r="V56" s="780"/>
      <c r="W56" s="780"/>
      <c r="X56" s="780"/>
      <c r="Y56" s="780"/>
      <c r="Z56" s="780"/>
      <c r="AA56" s="780"/>
      <c r="AB56" s="780"/>
      <c r="AC56" s="780"/>
      <c r="AD56" s="780"/>
      <c r="AE56" s="780"/>
      <c r="AF56" s="789"/>
      <c r="AG56" s="787"/>
      <c r="AH56" s="787"/>
      <c r="AI56" s="776"/>
      <c r="AJ56" s="776"/>
      <c r="AK56" s="776"/>
      <c r="AL56" s="776"/>
      <c r="AM56" s="776"/>
      <c r="AN56" s="776"/>
      <c r="AO56" s="776"/>
      <c r="AP56" s="776"/>
      <c r="AQ56" s="776"/>
      <c r="AR56" s="776"/>
      <c r="AS56" s="776"/>
      <c r="AT56" s="776"/>
      <c r="AU56" s="776"/>
      <c r="AV56" s="776"/>
      <c r="AW56" s="776"/>
      <c r="AX56" s="776"/>
      <c r="AY56" s="776"/>
      <c r="AZ56" s="776"/>
      <c r="BA56" s="776"/>
      <c r="BB56" s="776"/>
      <c r="BC56" s="776"/>
      <c r="BD56" s="776"/>
      <c r="BE56" s="776"/>
      <c r="BF56" s="776"/>
      <c r="BG56" s="776"/>
      <c r="BH56" s="776"/>
      <c r="BI56" s="776"/>
      <c r="BJ56" s="776"/>
      <c r="BK56" s="776"/>
      <c r="BL56" s="776"/>
      <c r="BM56" s="776"/>
      <c r="BN56" s="776"/>
      <c r="BO56" s="776"/>
      <c r="BP56" s="776"/>
      <c r="BQ56" s="776"/>
      <c r="BR56" s="776"/>
      <c r="BS56" s="776"/>
      <c r="BT56" s="776"/>
      <c r="BU56" s="776"/>
      <c r="BV56" s="776"/>
      <c r="BW56" s="776"/>
      <c r="BX56" s="776"/>
      <c r="BY56" s="776"/>
      <c r="BZ56" s="776"/>
      <c r="CA56" s="776"/>
      <c r="CB56" s="776"/>
      <c r="CC56" s="776"/>
      <c r="CD56" s="776"/>
      <c r="CE56" s="776"/>
      <c r="CF56" s="776"/>
      <c r="CG56" s="776"/>
      <c r="CH56" s="776"/>
      <c r="CI56" s="776"/>
      <c r="CJ56" s="776"/>
      <c r="CK56" s="776"/>
      <c r="CL56" s="776"/>
      <c r="CM56" s="776"/>
      <c r="CN56" s="776"/>
      <c r="CO56" s="776"/>
      <c r="CP56" s="776"/>
      <c r="CQ56" s="776"/>
      <c r="CR56" s="776"/>
      <c r="CS56" s="776"/>
      <c r="CT56" s="776"/>
      <c r="CU56" s="776"/>
      <c r="CV56" s="776"/>
      <c r="CW56" s="776"/>
      <c r="CX56" s="776"/>
      <c r="CY56" s="776"/>
      <c r="CZ56" s="776"/>
      <c r="DA56" s="776"/>
      <c r="DB56" s="776"/>
      <c r="DC56" s="776"/>
      <c r="DD56" s="776"/>
      <c r="DE56" s="776"/>
      <c r="DF56" s="776"/>
      <c r="DG56" s="776"/>
      <c r="DH56" s="776"/>
      <c r="DI56" s="776"/>
      <c r="DJ56" s="776"/>
      <c r="DK56" s="776"/>
      <c r="DL56" s="776"/>
      <c r="DM56" s="776"/>
      <c r="DN56" s="776"/>
      <c r="DO56" s="776"/>
      <c r="DP56" s="776"/>
      <c r="DQ56" s="776"/>
      <c r="DR56" s="776"/>
      <c r="DS56" s="776"/>
      <c r="DT56" s="776"/>
      <c r="DU56" s="776"/>
      <c r="DV56" s="776"/>
      <c r="DW56" s="776"/>
      <c r="DX56" s="776"/>
      <c r="DY56" s="776"/>
      <c r="DZ56" s="776"/>
      <c r="EA56" s="776"/>
      <c r="EB56" s="776"/>
      <c r="EC56" s="776"/>
      <c r="ED56" s="776"/>
      <c r="EE56" s="776"/>
      <c r="EF56" s="776"/>
      <c r="EG56" s="776"/>
      <c r="EH56" s="776"/>
      <c r="EI56" s="776"/>
      <c r="EJ56" s="776"/>
      <c r="EK56" s="776"/>
      <c r="EL56" s="776"/>
      <c r="EM56" s="776"/>
      <c r="EN56" s="776"/>
      <c r="EO56" s="776"/>
      <c r="EP56" s="776"/>
      <c r="EQ56" s="776"/>
      <c r="ER56" s="776"/>
      <c r="ES56" s="776"/>
      <c r="ET56" s="776"/>
      <c r="EU56" s="776"/>
      <c r="EV56" s="776"/>
      <c r="EW56" s="776"/>
      <c r="EX56" s="776"/>
      <c r="EY56" s="776"/>
      <c r="EZ56" s="776"/>
      <c r="FA56" s="776"/>
      <c r="FB56" s="776"/>
      <c r="FC56" s="776"/>
      <c r="FD56" s="776"/>
      <c r="FE56" s="776"/>
      <c r="FF56" s="776"/>
      <c r="FG56" s="776"/>
      <c r="FH56" s="776"/>
      <c r="FI56" s="776"/>
      <c r="FJ56" s="776"/>
      <c r="FK56" s="776"/>
      <c r="FL56" s="776"/>
      <c r="FM56" s="776"/>
      <c r="FN56" s="776"/>
      <c r="FO56" s="776"/>
      <c r="FP56" s="776"/>
      <c r="FQ56" s="776"/>
      <c r="FR56" s="776"/>
      <c r="FS56" s="776"/>
      <c r="FT56" s="776"/>
      <c r="FU56" s="776"/>
      <c r="FV56" s="776"/>
      <c r="FW56" s="776"/>
      <c r="FX56" s="776"/>
      <c r="FY56" s="776"/>
      <c r="FZ56" s="776"/>
      <c r="GA56" s="776"/>
      <c r="GB56" s="776"/>
      <c r="GC56" s="776"/>
      <c r="GD56" s="776"/>
      <c r="GE56" s="776"/>
      <c r="GF56" s="776"/>
      <c r="GG56" s="776"/>
      <c r="GH56" s="776"/>
      <c r="GI56" s="776"/>
      <c r="GJ56" s="776"/>
      <c r="GK56" s="776"/>
      <c r="GL56" s="776"/>
      <c r="GM56" s="776"/>
      <c r="GN56" s="776"/>
      <c r="GO56" s="776"/>
      <c r="GP56" s="776"/>
      <c r="GQ56" s="776"/>
      <c r="GR56" s="776"/>
      <c r="GS56" s="776"/>
      <c r="GT56" s="776"/>
      <c r="GU56" s="776"/>
      <c r="GV56" s="776"/>
      <c r="GW56" s="776"/>
      <c r="GX56" s="776"/>
      <c r="GY56" s="776"/>
      <c r="GZ56" s="776"/>
      <c r="HA56" s="776"/>
      <c r="HB56" s="776"/>
      <c r="HC56" s="776"/>
      <c r="HD56" s="776"/>
      <c r="HE56" s="776"/>
      <c r="HF56" s="776"/>
      <c r="HG56" s="776"/>
      <c r="HH56" s="776"/>
      <c r="HI56" s="776"/>
      <c r="HJ56" s="776"/>
      <c r="HK56" s="776"/>
      <c r="HL56" s="776"/>
      <c r="HM56" s="776"/>
      <c r="HN56" s="776"/>
      <c r="HO56" s="776"/>
      <c r="HP56" s="776"/>
      <c r="HQ56" s="776"/>
      <c r="HR56" s="776"/>
      <c r="HS56" s="776"/>
      <c r="HT56" s="776"/>
      <c r="HU56" s="776"/>
      <c r="HV56" s="776"/>
      <c r="HW56" s="776"/>
      <c r="HX56" s="776"/>
      <c r="HY56" s="776"/>
      <c r="HZ56" s="776"/>
      <c r="IA56" s="776"/>
      <c r="IB56" s="776"/>
      <c r="IC56" s="776"/>
      <c r="ID56" s="776"/>
      <c r="IE56" s="776"/>
      <c r="IF56" s="776"/>
      <c r="IG56" s="776"/>
      <c r="IH56" s="776"/>
      <c r="II56" s="776"/>
      <c r="IJ56" s="776"/>
      <c r="IK56" s="776"/>
      <c r="IL56" s="776"/>
      <c r="IM56" s="776"/>
      <c r="IN56" s="776"/>
      <c r="IO56" s="776"/>
      <c r="IP56" s="776"/>
      <c r="IQ56" s="776"/>
      <c r="IR56" s="776"/>
      <c r="IS56" s="776"/>
      <c r="IT56" s="776"/>
      <c r="IU56" s="776"/>
      <c r="IV56" s="776"/>
      <c r="IW56" s="776"/>
      <c r="IX56" s="776"/>
      <c r="IY56" s="776"/>
      <c r="IZ56" s="776"/>
      <c r="JA56" s="776"/>
      <c r="JB56" s="776"/>
      <c r="JC56" s="776"/>
      <c r="JD56" s="776"/>
      <c r="JE56" s="776"/>
    </row>
    <row r="57" spans="1:265" s="815" customFormat="1" ht="20.100000000000001" customHeight="1" thickBot="1" x14ac:dyDescent="0.25">
      <c r="A57" s="775"/>
      <c r="B57" s="790" t="s">
        <v>366</v>
      </c>
      <c r="C57" s="818" t="s">
        <v>719</v>
      </c>
      <c r="D57" s="791"/>
      <c r="E57" s="791"/>
      <c r="F57" s="791"/>
      <c r="G57" s="791"/>
      <c r="H57" s="791"/>
      <c r="I57" s="791"/>
      <c r="J57" s="791"/>
      <c r="K57" s="792"/>
      <c r="L57" s="792">
        <v>0</v>
      </c>
      <c r="M57" s="780"/>
      <c r="N57" s="780"/>
      <c r="O57" s="780"/>
      <c r="P57" s="780"/>
      <c r="Q57" s="780"/>
      <c r="R57" s="822" t="s">
        <v>720</v>
      </c>
      <c r="S57" s="780"/>
      <c r="T57" s="780"/>
      <c r="U57" s="780"/>
      <c r="V57" s="780"/>
      <c r="W57" s="780"/>
      <c r="X57" s="780"/>
      <c r="Y57" s="780"/>
      <c r="Z57" s="780"/>
      <c r="AA57" s="780"/>
      <c r="AB57" s="780"/>
      <c r="AC57" s="780"/>
      <c r="AD57" s="776"/>
      <c r="AE57" s="776"/>
      <c r="AF57" s="787"/>
      <c r="AG57" s="787"/>
      <c r="AH57" s="787"/>
      <c r="AI57" s="776"/>
      <c r="AJ57" s="776"/>
      <c r="AK57" s="776"/>
      <c r="AL57" s="776"/>
      <c r="AM57" s="776"/>
      <c r="AN57" s="776"/>
      <c r="AO57" s="776"/>
      <c r="AP57" s="776"/>
      <c r="AQ57" s="776"/>
      <c r="AR57" s="776"/>
      <c r="AS57" s="776"/>
      <c r="AT57" s="776"/>
      <c r="AU57" s="776"/>
      <c r="AV57" s="776"/>
      <c r="AW57" s="776"/>
      <c r="AX57" s="776"/>
      <c r="AY57" s="776"/>
      <c r="AZ57" s="776"/>
      <c r="BA57" s="776"/>
      <c r="BB57" s="776"/>
      <c r="BC57" s="776"/>
      <c r="BD57" s="776"/>
      <c r="BE57" s="776"/>
      <c r="BF57" s="776"/>
      <c r="BG57" s="776"/>
      <c r="BH57" s="776"/>
      <c r="BI57" s="776"/>
      <c r="BJ57" s="776"/>
      <c r="BK57" s="776"/>
      <c r="BL57" s="776"/>
      <c r="BM57" s="776"/>
      <c r="BN57" s="776"/>
      <c r="BO57" s="776"/>
      <c r="BP57" s="776"/>
      <c r="BQ57" s="776"/>
      <c r="BR57" s="776"/>
      <c r="BS57" s="776"/>
      <c r="BT57" s="776"/>
      <c r="BU57" s="776"/>
      <c r="BV57" s="776"/>
      <c r="BW57" s="776"/>
      <c r="BX57" s="776"/>
      <c r="BY57" s="776"/>
      <c r="BZ57" s="776"/>
      <c r="CA57" s="776"/>
      <c r="CB57" s="776"/>
      <c r="CC57" s="776"/>
      <c r="CD57" s="776"/>
      <c r="CE57" s="776"/>
      <c r="CF57" s="776"/>
      <c r="CG57" s="776"/>
      <c r="CH57" s="776"/>
      <c r="CI57" s="776"/>
      <c r="CJ57" s="776"/>
      <c r="CK57" s="776"/>
      <c r="CL57" s="776"/>
      <c r="CM57" s="776"/>
      <c r="CN57" s="776"/>
      <c r="CO57" s="776"/>
      <c r="CP57" s="776"/>
      <c r="CQ57" s="776"/>
      <c r="CR57" s="776"/>
      <c r="CS57" s="776"/>
      <c r="CT57" s="776"/>
      <c r="CU57" s="776"/>
      <c r="CV57" s="776"/>
      <c r="CW57" s="776"/>
      <c r="CX57" s="776"/>
      <c r="CY57" s="776"/>
      <c r="CZ57" s="776"/>
      <c r="DA57" s="776"/>
      <c r="DB57" s="776"/>
      <c r="DC57" s="776"/>
      <c r="DD57" s="776"/>
      <c r="DE57" s="776"/>
      <c r="DF57" s="776"/>
      <c r="DG57" s="776"/>
      <c r="DH57" s="776"/>
      <c r="DI57" s="776"/>
      <c r="DJ57" s="776"/>
      <c r="DK57" s="776"/>
      <c r="DL57" s="776"/>
      <c r="DM57" s="776"/>
      <c r="DN57" s="776"/>
      <c r="DO57" s="776"/>
      <c r="DP57" s="776"/>
      <c r="DQ57" s="776"/>
      <c r="DR57" s="776"/>
      <c r="DS57" s="776"/>
      <c r="DT57" s="776"/>
      <c r="DU57" s="776"/>
      <c r="DV57" s="776"/>
      <c r="DW57" s="776"/>
      <c r="DX57" s="776"/>
      <c r="DY57" s="776"/>
      <c r="DZ57" s="776"/>
      <c r="EA57" s="776"/>
      <c r="EB57" s="776"/>
      <c r="EC57" s="776"/>
      <c r="ED57" s="776"/>
      <c r="EE57" s="776"/>
      <c r="EF57" s="776"/>
      <c r="EG57" s="776"/>
      <c r="EH57" s="776"/>
      <c r="EI57" s="776"/>
      <c r="EJ57" s="776"/>
      <c r="EK57" s="776"/>
      <c r="EL57" s="776"/>
      <c r="EM57" s="776"/>
      <c r="EN57" s="776"/>
      <c r="EO57" s="776"/>
      <c r="EP57" s="776"/>
      <c r="EQ57" s="776"/>
      <c r="ER57" s="776"/>
      <c r="ES57" s="776"/>
      <c r="ET57" s="776"/>
      <c r="EU57" s="776"/>
      <c r="EV57" s="776"/>
      <c r="EW57" s="776"/>
      <c r="EX57" s="776"/>
      <c r="EY57" s="776"/>
      <c r="EZ57" s="776"/>
      <c r="FA57" s="776"/>
      <c r="FB57" s="776"/>
      <c r="FC57" s="776"/>
      <c r="FD57" s="776"/>
      <c r="FE57" s="776"/>
      <c r="FF57" s="776"/>
      <c r="FG57" s="776"/>
      <c r="FH57" s="776"/>
      <c r="FI57" s="776"/>
      <c r="FJ57" s="776"/>
      <c r="FK57" s="776"/>
      <c r="FL57" s="776"/>
      <c r="FM57" s="776"/>
      <c r="FN57" s="776"/>
      <c r="FO57" s="776"/>
      <c r="FP57" s="776"/>
      <c r="FQ57" s="776"/>
      <c r="FR57" s="776"/>
      <c r="FS57" s="776"/>
      <c r="FT57" s="776"/>
      <c r="FU57" s="776"/>
      <c r="FV57" s="776"/>
      <c r="FW57" s="776"/>
      <c r="FX57" s="776"/>
      <c r="FY57" s="776"/>
      <c r="FZ57" s="776"/>
      <c r="GA57" s="776"/>
      <c r="GB57" s="776"/>
      <c r="GC57" s="776"/>
      <c r="GD57" s="776"/>
      <c r="GE57" s="776"/>
      <c r="GF57" s="776"/>
      <c r="GG57" s="776"/>
      <c r="GH57" s="776"/>
      <c r="GI57" s="776"/>
      <c r="GJ57" s="776"/>
      <c r="GK57" s="776"/>
      <c r="GL57" s="776"/>
      <c r="GM57" s="776"/>
      <c r="GN57" s="776"/>
      <c r="GO57" s="776"/>
      <c r="GP57" s="776"/>
      <c r="GQ57" s="776"/>
      <c r="GR57" s="776"/>
      <c r="GS57" s="776"/>
      <c r="GT57" s="776"/>
      <c r="GU57" s="776"/>
      <c r="GV57" s="776"/>
      <c r="GW57" s="776"/>
      <c r="GX57" s="776"/>
      <c r="GY57" s="776"/>
      <c r="GZ57" s="776"/>
      <c r="HA57" s="776"/>
      <c r="HB57" s="776"/>
      <c r="HC57" s="776"/>
      <c r="HD57" s="776"/>
      <c r="HE57" s="776"/>
      <c r="HF57" s="776"/>
      <c r="HG57" s="776"/>
      <c r="HH57" s="776"/>
      <c r="HI57" s="776"/>
      <c r="HJ57" s="776"/>
      <c r="HK57" s="776"/>
      <c r="HL57" s="776"/>
      <c r="HM57" s="776"/>
      <c r="HN57" s="776"/>
      <c r="HO57" s="776"/>
      <c r="HP57" s="776"/>
      <c r="HQ57" s="776"/>
      <c r="HR57" s="776"/>
      <c r="HS57" s="776"/>
      <c r="HT57" s="776"/>
      <c r="HU57" s="776"/>
      <c r="HV57" s="776"/>
      <c r="HW57" s="776"/>
      <c r="HX57" s="776"/>
      <c r="HY57" s="776"/>
      <c r="HZ57" s="776"/>
      <c r="IA57" s="776"/>
      <c r="IB57" s="776"/>
      <c r="IC57" s="776"/>
      <c r="ID57" s="776"/>
      <c r="IE57" s="776"/>
      <c r="IF57" s="776"/>
      <c r="IG57" s="776"/>
      <c r="IH57" s="776"/>
      <c r="II57" s="776"/>
      <c r="IJ57" s="776"/>
      <c r="IK57" s="776"/>
      <c r="IL57" s="776"/>
      <c r="IM57" s="776"/>
      <c r="IN57" s="776"/>
      <c r="IO57" s="776"/>
      <c r="IP57" s="776"/>
      <c r="IQ57" s="776"/>
      <c r="IR57" s="776"/>
      <c r="IS57" s="776"/>
      <c r="IT57" s="776"/>
      <c r="IU57" s="776"/>
      <c r="IV57" s="776"/>
      <c r="IW57" s="776"/>
      <c r="IX57" s="776"/>
      <c r="IY57" s="776"/>
      <c r="IZ57" s="776"/>
      <c r="JA57" s="776"/>
      <c r="JB57" s="776"/>
      <c r="JC57" s="776"/>
      <c r="JD57" s="776"/>
      <c r="JE57" s="776"/>
    </row>
    <row r="58" spans="1:265" s="815" customFormat="1" ht="20.100000000000001" customHeight="1" thickTop="1" x14ac:dyDescent="0.35">
      <c r="A58" s="775"/>
      <c r="B58" s="794" t="s">
        <v>185</v>
      </c>
      <c r="C58" s="795"/>
      <c r="D58" s="795"/>
      <c r="E58" s="795"/>
      <c r="F58" s="795"/>
      <c r="G58" s="795"/>
      <c r="H58" s="795"/>
      <c r="I58" s="795"/>
      <c r="J58" s="795"/>
      <c r="K58" s="796"/>
      <c r="L58" s="796">
        <v>0</v>
      </c>
      <c r="M58" s="785"/>
      <c r="N58" s="785"/>
      <c r="O58" s="785"/>
      <c r="P58" s="785"/>
      <c r="Q58" s="785"/>
      <c r="R58" s="846" t="s">
        <v>721</v>
      </c>
      <c r="S58" s="785"/>
      <c r="T58" s="785"/>
      <c r="U58" s="785"/>
      <c r="V58" s="785"/>
      <c r="W58" s="785"/>
      <c r="X58" s="785"/>
      <c r="Y58" s="785"/>
      <c r="Z58" s="785"/>
      <c r="AA58" s="785"/>
      <c r="AB58" s="785"/>
      <c r="AC58" s="785"/>
      <c r="AD58" s="816"/>
      <c r="AE58" s="779"/>
      <c r="AF58" s="817"/>
      <c r="AG58" s="788"/>
      <c r="AH58" s="788"/>
      <c r="AI58" s="775"/>
      <c r="AJ58" s="775"/>
      <c r="AK58" s="775"/>
      <c r="AL58" s="775"/>
      <c r="AM58" s="775"/>
      <c r="AN58" s="775"/>
      <c r="AO58" s="775"/>
      <c r="AP58" s="775"/>
      <c r="AQ58" s="775"/>
      <c r="AR58" s="775"/>
      <c r="AS58" s="775"/>
      <c r="AT58" s="775"/>
      <c r="AU58" s="775"/>
      <c r="AV58" s="775"/>
      <c r="AW58" s="775"/>
      <c r="AX58" s="775"/>
      <c r="AY58" s="775"/>
      <c r="AZ58" s="775"/>
      <c r="BA58" s="775"/>
      <c r="BB58" s="775"/>
      <c r="BC58" s="775"/>
      <c r="BD58" s="775"/>
      <c r="BE58" s="775"/>
      <c r="BF58" s="775"/>
      <c r="BG58" s="775"/>
      <c r="BH58" s="775"/>
      <c r="BI58" s="775"/>
      <c r="BJ58" s="775"/>
      <c r="BK58" s="775"/>
      <c r="BL58" s="775"/>
      <c r="BM58" s="775"/>
      <c r="BN58" s="775"/>
      <c r="BO58" s="775"/>
      <c r="BP58" s="775"/>
      <c r="BQ58" s="775"/>
      <c r="BR58" s="775"/>
      <c r="BS58" s="775"/>
      <c r="BT58" s="775"/>
      <c r="BU58" s="775"/>
      <c r="BV58" s="775"/>
      <c r="BW58" s="775"/>
      <c r="BX58" s="775"/>
      <c r="BY58" s="775"/>
      <c r="BZ58" s="775"/>
      <c r="CA58" s="775"/>
      <c r="CB58" s="775"/>
      <c r="CC58" s="775"/>
      <c r="CD58" s="775"/>
      <c r="CE58" s="775"/>
      <c r="CF58" s="775"/>
      <c r="CG58" s="775"/>
      <c r="CH58" s="775"/>
      <c r="CI58" s="775"/>
      <c r="CJ58" s="775"/>
      <c r="CK58" s="775"/>
      <c r="CL58" s="775"/>
      <c r="CM58" s="775"/>
      <c r="CN58" s="775"/>
      <c r="CO58" s="775"/>
      <c r="CP58" s="775"/>
      <c r="CQ58" s="775"/>
      <c r="CR58" s="775"/>
      <c r="CS58" s="775"/>
      <c r="CT58" s="775"/>
      <c r="CU58" s="775"/>
      <c r="CV58" s="775"/>
      <c r="CW58" s="775"/>
      <c r="CX58" s="775"/>
      <c r="CY58" s="775"/>
      <c r="CZ58" s="775"/>
      <c r="DA58" s="775"/>
      <c r="DB58" s="775"/>
      <c r="DC58" s="775"/>
      <c r="DD58" s="775"/>
      <c r="DE58" s="775"/>
      <c r="DF58" s="775"/>
      <c r="DG58" s="775"/>
      <c r="DH58" s="775"/>
      <c r="DI58" s="775"/>
      <c r="DJ58" s="775"/>
      <c r="DK58" s="775"/>
      <c r="DL58" s="775"/>
      <c r="DM58" s="775"/>
      <c r="DN58" s="775"/>
      <c r="DO58" s="775"/>
      <c r="DP58" s="775"/>
      <c r="DQ58" s="775"/>
      <c r="DR58" s="775"/>
      <c r="DS58" s="775"/>
      <c r="DT58" s="775"/>
      <c r="DU58" s="775"/>
      <c r="DV58" s="775"/>
      <c r="DW58" s="775"/>
      <c r="DX58" s="775"/>
      <c r="DY58" s="775"/>
      <c r="DZ58" s="775"/>
      <c r="EA58" s="775"/>
      <c r="EB58" s="775"/>
      <c r="EC58" s="775"/>
      <c r="ED58" s="775"/>
      <c r="EE58" s="775"/>
      <c r="EF58" s="775"/>
      <c r="EG58" s="775"/>
      <c r="EH58" s="775"/>
      <c r="EI58" s="775"/>
      <c r="EJ58" s="775"/>
      <c r="EK58" s="775"/>
      <c r="EL58" s="775"/>
      <c r="EM58" s="775"/>
      <c r="EN58" s="775"/>
      <c r="EO58" s="775"/>
      <c r="EP58" s="775"/>
      <c r="EQ58" s="775"/>
      <c r="ER58" s="775"/>
      <c r="ES58" s="775"/>
      <c r="ET58" s="775"/>
      <c r="EU58" s="775"/>
      <c r="EV58" s="775"/>
      <c r="EW58" s="775"/>
      <c r="EX58" s="775"/>
      <c r="EY58" s="775"/>
      <c r="EZ58" s="775"/>
      <c r="FA58" s="775"/>
      <c r="FB58" s="775"/>
      <c r="FC58" s="775"/>
      <c r="FD58" s="775"/>
      <c r="FE58" s="775"/>
      <c r="FF58" s="775"/>
      <c r="FG58" s="775"/>
      <c r="FH58" s="775"/>
      <c r="FI58" s="775"/>
      <c r="FJ58" s="775"/>
      <c r="FK58" s="775"/>
      <c r="FL58" s="775"/>
      <c r="FM58" s="775"/>
      <c r="FN58" s="775"/>
      <c r="FO58" s="775"/>
      <c r="FP58" s="775"/>
      <c r="FQ58" s="775"/>
      <c r="FR58" s="775"/>
      <c r="FS58" s="775"/>
      <c r="FT58" s="775"/>
      <c r="FU58" s="775"/>
      <c r="FV58" s="775"/>
      <c r="FW58" s="775"/>
      <c r="FX58" s="775"/>
      <c r="FY58" s="775"/>
      <c r="FZ58" s="775"/>
      <c r="GA58" s="775"/>
      <c r="GB58" s="775"/>
      <c r="GC58" s="775"/>
      <c r="GD58" s="775"/>
      <c r="GE58" s="775"/>
      <c r="GF58" s="775"/>
      <c r="GG58" s="775"/>
      <c r="GH58" s="775"/>
      <c r="GI58" s="775"/>
      <c r="GJ58" s="775"/>
      <c r="GK58" s="775"/>
      <c r="GL58" s="775"/>
      <c r="GM58" s="775"/>
      <c r="GN58" s="775"/>
      <c r="GO58" s="775"/>
      <c r="GP58" s="775"/>
      <c r="GQ58" s="775"/>
      <c r="GR58" s="775"/>
      <c r="GS58" s="775"/>
      <c r="GT58" s="775"/>
      <c r="GU58" s="775"/>
      <c r="GV58" s="775"/>
      <c r="GW58" s="775"/>
      <c r="GX58" s="775"/>
      <c r="GY58" s="775"/>
      <c r="GZ58" s="775"/>
      <c r="HA58" s="775"/>
      <c r="HB58" s="775"/>
      <c r="HC58" s="775"/>
      <c r="HD58" s="775"/>
      <c r="HE58" s="775"/>
      <c r="HF58" s="775"/>
      <c r="HG58" s="775"/>
      <c r="HH58" s="775"/>
      <c r="HI58" s="775"/>
      <c r="HJ58" s="775"/>
      <c r="HK58" s="775"/>
      <c r="HL58" s="775"/>
      <c r="HM58" s="775"/>
      <c r="HN58" s="775"/>
      <c r="HO58" s="775"/>
      <c r="HP58" s="775"/>
      <c r="HQ58" s="775"/>
      <c r="HR58" s="775"/>
      <c r="HS58" s="775"/>
      <c r="HT58" s="775"/>
      <c r="HU58" s="775"/>
      <c r="HV58" s="775"/>
      <c r="HW58" s="775"/>
      <c r="HX58" s="775"/>
      <c r="HY58" s="775"/>
      <c r="HZ58" s="775"/>
      <c r="IA58" s="775"/>
      <c r="IB58" s="775"/>
      <c r="IC58" s="775"/>
      <c r="ID58" s="775"/>
      <c r="IE58" s="775"/>
      <c r="IF58" s="775"/>
      <c r="IG58" s="775"/>
      <c r="IH58" s="775"/>
      <c r="II58" s="775"/>
      <c r="IJ58" s="775"/>
      <c r="IK58" s="775"/>
      <c r="IL58" s="775"/>
      <c r="IM58" s="775"/>
      <c r="IN58" s="775"/>
      <c r="IO58" s="775"/>
      <c r="IP58" s="775"/>
      <c r="IQ58" s="775"/>
      <c r="IR58" s="775"/>
      <c r="IS58" s="775"/>
      <c r="IT58" s="775"/>
      <c r="IU58" s="775"/>
      <c r="IV58" s="775"/>
      <c r="IW58" s="775"/>
      <c r="IX58" s="775"/>
      <c r="IY58" s="775"/>
      <c r="IZ58" s="775"/>
      <c r="JA58" s="775"/>
      <c r="JB58" s="775"/>
      <c r="JC58" s="775"/>
      <c r="JD58" s="775"/>
      <c r="JE58" s="775"/>
    </row>
    <row r="59" spans="1:265" x14ac:dyDescent="0.2">
      <c r="B59" s="58"/>
      <c r="C59" s="45"/>
      <c r="D59" s="45"/>
      <c r="E59" s="45"/>
      <c r="F59" s="45"/>
      <c r="G59" s="45"/>
      <c r="H59" s="45"/>
      <c r="I59" s="45"/>
      <c r="J59" s="45"/>
      <c r="K59" s="45"/>
      <c r="L59" s="45"/>
      <c r="M59" s="45"/>
      <c r="N59" s="45"/>
      <c r="O59" s="45"/>
      <c r="P59" s="45"/>
      <c r="R59" s="45"/>
      <c r="S59" s="45"/>
      <c r="T59" s="45"/>
      <c r="U59" s="45"/>
      <c r="V59" s="45"/>
      <c r="W59" s="45"/>
      <c r="X59" s="45"/>
      <c r="Y59" s="45"/>
      <c r="Z59" s="45"/>
      <c r="AA59" s="45"/>
      <c r="AB59" s="45"/>
      <c r="AC59" s="45"/>
      <c r="AD59" s="45"/>
      <c r="AE59" s="45"/>
      <c r="AF59" s="75"/>
    </row>
    <row r="60" spans="1:265" ht="20.100000000000001" customHeight="1" x14ac:dyDescent="0.2">
      <c r="A60" s="31">
        <v>8</v>
      </c>
      <c r="B60" s="544" t="s">
        <v>619</v>
      </c>
      <c r="C60" s="45"/>
      <c r="D60" s="45"/>
      <c r="E60" s="45"/>
      <c r="F60" s="45"/>
      <c r="G60" s="45"/>
      <c r="H60" s="45"/>
      <c r="I60" s="45"/>
      <c r="J60" s="45"/>
      <c r="K60" s="45"/>
      <c r="L60" s="45"/>
      <c r="M60" s="45"/>
      <c r="N60" s="45"/>
      <c r="O60" s="45"/>
      <c r="P60" s="45"/>
      <c r="R60" s="556" t="s">
        <v>618</v>
      </c>
      <c r="S60" s="45"/>
      <c r="T60" s="45"/>
      <c r="U60" s="45"/>
      <c r="V60" s="45"/>
      <c r="W60" s="45"/>
      <c r="X60" s="45"/>
      <c r="Y60" s="45"/>
      <c r="Z60" s="45"/>
      <c r="AA60" s="45"/>
      <c r="AB60" s="45"/>
      <c r="AC60" s="45"/>
      <c r="AD60" s="45"/>
      <c r="AE60" s="45"/>
      <c r="AF60" s="75"/>
    </row>
    <row r="61" spans="1:265" ht="20.100000000000001" customHeight="1" x14ac:dyDescent="0.2">
      <c r="B61" s="38" t="s">
        <v>172</v>
      </c>
      <c r="C61" s="635" t="s">
        <v>183</v>
      </c>
      <c r="D61" s="636"/>
      <c r="E61" s="636"/>
      <c r="F61" s="636"/>
      <c r="G61" s="636"/>
      <c r="H61" s="636"/>
      <c r="I61" s="261"/>
      <c r="J61" s="261"/>
      <c r="K61" s="201"/>
      <c r="L61" s="100" t="s">
        <v>189</v>
      </c>
      <c r="M61" s="94"/>
      <c r="N61" s="94"/>
      <c r="O61" s="94"/>
      <c r="P61" s="94"/>
      <c r="Q61" s="94"/>
      <c r="R61" s="59"/>
      <c r="S61" s="59"/>
      <c r="T61" s="45"/>
      <c r="U61" s="45"/>
      <c r="V61" s="45"/>
      <c r="W61" s="45"/>
      <c r="X61" s="45"/>
      <c r="Y61" s="45"/>
      <c r="Z61" s="45"/>
      <c r="AA61" s="45"/>
      <c r="AB61" s="45"/>
      <c r="AC61" s="45"/>
      <c r="AD61" s="45"/>
      <c r="AE61" s="45"/>
      <c r="AF61" s="75"/>
    </row>
    <row r="62" spans="1:265" ht="20.100000000000001" customHeight="1" x14ac:dyDescent="0.2">
      <c r="B62" s="44" t="s">
        <v>190</v>
      </c>
      <c r="C62" s="358"/>
      <c r="D62" s="62" t="s">
        <v>184</v>
      </c>
      <c r="E62" s="70" t="str">
        <f>IF($E$31="","",$E$31)</f>
        <v/>
      </c>
      <c r="F62" s="62" t="str">
        <f>IF($F$31="","",$F$31)</f>
        <v/>
      </c>
      <c r="G62" s="61">
        <f>G31</f>
        <v>6000</v>
      </c>
      <c r="H62" s="62" t="s">
        <v>175</v>
      </c>
      <c r="I62" s="63"/>
      <c r="J62" s="63"/>
      <c r="K62" s="69"/>
      <c r="L62" s="99">
        <f>IF($M$24="Ⅳ相",ROUNDDOWN(C62*E62*G62,0),IF($M$24="拡大治験",ROUNDDOWN(C62*E62*G62,0),ROUNDDOWN(C62*G62,0)))</f>
        <v>0</v>
      </c>
      <c r="M62" s="45"/>
      <c r="N62" s="45"/>
      <c r="O62" s="45"/>
      <c r="P62" s="45"/>
      <c r="R62" s="545" t="s">
        <v>611</v>
      </c>
      <c r="S62" s="45"/>
      <c r="T62" s="45"/>
      <c r="U62" s="45"/>
      <c r="V62" s="45"/>
      <c r="W62" s="45"/>
      <c r="X62" s="45"/>
      <c r="Y62" s="45"/>
      <c r="Z62" s="45"/>
      <c r="AA62" s="45"/>
      <c r="AB62" s="45"/>
      <c r="AC62" s="45"/>
      <c r="AD62" s="45"/>
      <c r="AE62" s="45"/>
      <c r="AF62" s="75"/>
    </row>
    <row r="63" spans="1:265" ht="20.100000000000001" customHeight="1" x14ac:dyDescent="0.2">
      <c r="B63" s="540" t="s">
        <v>601</v>
      </c>
      <c r="C63" s="580">
        <f>IF(C62="",0,C62)</f>
        <v>0</v>
      </c>
      <c r="D63" s="62" t="s">
        <v>184</v>
      </c>
      <c r="E63" s="70" t="str">
        <f>IF($E$32="","",$E$32)</f>
        <v/>
      </c>
      <c r="F63" s="62" t="str">
        <f>IF($F$32="","",$F$32)</f>
        <v/>
      </c>
      <c r="G63" s="61">
        <f>G32</f>
        <v>4000</v>
      </c>
      <c r="H63" s="62" t="s">
        <v>175</v>
      </c>
      <c r="I63" s="62"/>
      <c r="J63" s="62"/>
      <c r="K63" s="68"/>
      <c r="L63" s="95">
        <f>IF($M$24="Ⅳ相",ROUNDDOWN(C63*E63*G63,0),IF($M$24="拡大治験",ROUNDDOWN(C63*E63*G63,0),ROUNDDOWN(C63*G63,0)))</f>
        <v>0</v>
      </c>
      <c r="M63" s="45"/>
      <c r="N63" s="45"/>
      <c r="O63" s="45"/>
      <c r="P63" s="45"/>
      <c r="R63" s="546"/>
      <c r="S63" s="45"/>
      <c r="T63" s="59"/>
      <c r="U63" s="59"/>
      <c r="V63" s="59"/>
      <c r="W63" s="59"/>
      <c r="X63" s="59"/>
      <c r="Y63" s="59"/>
      <c r="Z63" s="59"/>
      <c r="AA63" s="59"/>
      <c r="AB63" s="59"/>
      <c r="AC63" s="59"/>
      <c r="AD63" s="45"/>
      <c r="AE63" s="45"/>
      <c r="AF63" s="75"/>
    </row>
    <row r="64" spans="1:265" ht="20.100000000000001" customHeight="1" x14ac:dyDescent="0.2">
      <c r="B64" s="46" t="s">
        <v>191</v>
      </c>
      <c r="C64" s="63" t="s">
        <v>200</v>
      </c>
      <c r="D64" s="63"/>
      <c r="E64" s="63"/>
      <c r="F64" s="63"/>
      <c r="G64" s="63"/>
      <c r="H64" s="63"/>
      <c r="I64" s="63"/>
      <c r="J64" s="63"/>
      <c r="K64" s="69"/>
      <c r="L64" s="69">
        <f>ROUNDDOWN(SUM(L62:L63)*10%,0)</f>
        <v>0</v>
      </c>
      <c r="M64" s="45"/>
      <c r="N64" s="45"/>
      <c r="O64" s="45"/>
      <c r="P64" s="45"/>
      <c r="R64" s="546"/>
      <c r="S64" s="45"/>
      <c r="T64" s="45"/>
      <c r="U64" s="45"/>
      <c r="V64" s="45"/>
      <c r="W64" s="45"/>
      <c r="X64" s="45"/>
      <c r="Y64" s="45"/>
      <c r="Z64" s="45"/>
      <c r="AA64" s="45"/>
      <c r="AB64" s="45"/>
      <c r="AC64" s="45"/>
    </row>
    <row r="65" spans="1:265" ht="20.100000000000001" customHeight="1" thickBot="1" x14ac:dyDescent="0.25">
      <c r="B65" s="89" t="s">
        <v>192</v>
      </c>
      <c r="C65" s="90" t="s">
        <v>201</v>
      </c>
      <c r="D65" s="90"/>
      <c r="E65" s="90"/>
      <c r="F65" s="90"/>
      <c r="G65" s="90"/>
      <c r="H65" s="90"/>
      <c r="I65" s="90"/>
      <c r="J65" s="90"/>
      <c r="K65" s="91"/>
      <c r="L65" s="91">
        <f>ROUNDDOWN(SUM(L62:L64)*30%,0)</f>
        <v>0</v>
      </c>
      <c r="M65" s="45"/>
      <c r="N65" s="45"/>
      <c r="O65" s="45"/>
      <c r="P65" s="45"/>
      <c r="R65" s="546"/>
      <c r="S65" s="45"/>
      <c r="T65" s="67"/>
      <c r="U65" s="45"/>
      <c r="V65" s="45"/>
      <c r="W65" s="45"/>
      <c r="X65" s="45"/>
      <c r="Y65" s="45"/>
      <c r="Z65" s="45"/>
      <c r="AA65" s="45"/>
      <c r="AB65" s="45"/>
      <c r="AC65" s="45"/>
    </row>
    <row r="66" spans="1:265" ht="20.100000000000001" customHeight="1" thickTop="1" x14ac:dyDescent="0.2">
      <c r="B66" s="345" t="s">
        <v>462</v>
      </c>
      <c r="C66" s="97" t="s">
        <v>202</v>
      </c>
      <c r="D66" s="97"/>
      <c r="E66" s="97"/>
      <c r="F66" s="97"/>
      <c r="G66" s="97"/>
      <c r="H66" s="97"/>
      <c r="I66" s="97"/>
      <c r="J66" s="97"/>
      <c r="K66" s="98"/>
      <c r="L66" s="98">
        <f>SUM(L62:L65)</f>
        <v>0</v>
      </c>
      <c r="M66" s="340"/>
      <c r="N66" s="59"/>
      <c r="O66" s="59"/>
      <c r="P66" s="59"/>
      <c r="Q66" s="59"/>
      <c r="R66" s="547"/>
      <c r="S66" s="59"/>
      <c r="T66" s="104"/>
      <c r="U66" s="103"/>
      <c r="V66" s="34"/>
      <c r="W66" s="34"/>
      <c r="X66" s="34"/>
      <c r="Y66" s="34"/>
      <c r="Z66" s="34"/>
      <c r="AA66" s="34"/>
      <c r="AB66" s="34"/>
      <c r="AC66" s="34"/>
      <c r="AD66" s="34"/>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4"/>
      <c r="BZ66" s="34"/>
      <c r="CA66" s="34"/>
      <c r="CB66" s="34"/>
      <c r="CC66" s="34"/>
      <c r="CD66" s="34"/>
      <c r="CE66" s="34"/>
      <c r="CF66" s="34"/>
      <c r="CG66" s="34"/>
      <c r="CH66" s="34"/>
      <c r="CI66" s="34"/>
      <c r="CJ66" s="34"/>
      <c r="CK66" s="34"/>
      <c r="CL66" s="34"/>
      <c r="CM66" s="34"/>
      <c r="CN66" s="34"/>
      <c r="CO66" s="34"/>
      <c r="CP66" s="34"/>
      <c r="CQ66" s="34"/>
      <c r="CR66" s="34"/>
      <c r="CS66" s="34"/>
      <c r="CT66" s="34"/>
      <c r="CU66" s="34"/>
      <c r="CV66" s="34"/>
      <c r="CW66" s="34"/>
      <c r="CX66" s="34"/>
      <c r="CY66" s="34"/>
      <c r="CZ66" s="34"/>
      <c r="DA66" s="34"/>
      <c r="DB66" s="34"/>
      <c r="DC66" s="34"/>
      <c r="DD66" s="34"/>
      <c r="DE66" s="34"/>
      <c r="DF66" s="34"/>
      <c r="DG66" s="34"/>
      <c r="DH66" s="34"/>
      <c r="DI66" s="34"/>
      <c r="DJ66" s="34"/>
      <c r="DK66" s="34"/>
      <c r="DL66" s="34"/>
      <c r="DM66" s="34"/>
      <c r="DN66" s="34"/>
      <c r="DO66" s="34"/>
      <c r="DP66" s="34"/>
      <c r="DQ66" s="34"/>
      <c r="DR66" s="34"/>
      <c r="DS66" s="34"/>
      <c r="DT66" s="34"/>
      <c r="DU66" s="34"/>
      <c r="DV66" s="34"/>
      <c r="DW66" s="34"/>
      <c r="DX66" s="34"/>
      <c r="DY66" s="34"/>
      <c r="DZ66" s="34"/>
      <c r="EA66" s="34"/>
      <c r="EB66" s="34"/>
      <c r="EC66" s="34"/>
      <c r="ED66" s="34"/>
      <c r="EE66" s="34"/>
      <c r="EF66" s="34"/>
      <c r="EG66" s="34"/>
      <c r="EH66" s="34"/>
      <c r="EI66" s="34"/>
      <c r="EJ66" s="34"/>
      <c r="EK66" s="34"/>
      <c r="EL66" s="34"/>
      <c r="EM66" s="34"/>
      <c r="EN66" s="34"/>
      <c r="EO66" s="34"/>
      <c r="EP66" s="34"/>
      <c r="EQ66" s="34"/>
      <c r="ER66" s="34"/>
      <c r="ES66" s="34"/>
      <c r="ET66" s="34"/>
      <c r="EU66" s="34"/>
      <c r="EV66" s="34"/>
      <c r="EW66" s="34"/>
      <c r="EX66" s="34"/>
      <c r="EY66" s="34"/>
      <c r="EZ66" s="34"/>
      <c r="FA66" s="34"/>
      <c r="FB66" s="34"/>
      <c r="FC66" s="34"/>
      <c r="FD66" s="34"/>
      <c r="FE66" s="34"/>
      <c r="FF66" s="34"/>
      <c r="FG66" s="34"/>
      <c r="FH66" s="34"/>
      <c r="FI66" s="34"/>
      <c r="FJ66" s="34"/>
      <c r="FK66" s="34"/>
      <c r="FL66" s="34"/>
      <c r="FM66" s="34"/>
      <c r="FN66" s="34"/>
      <c r="FO66" s="34"/>
      <c r="FP66" s="34"/>
      <c r="FQ66" s="34"/>
      <c r="FR66" s="34"/>
      <c r="FS66" s="34"/>
      <c r="FT66" s="34"/>
      <c r="FU66" s="34"/>
      <c r="FV66" s="34"/>
      <c r="FW66" s="34"/>
      <c r="FX66" s="34"/>
      <c r="FY66" s="34"/>
      <c r="FZ66" s="34"/>
      <c r="GA66" s="34"/>
      <c r="GB66" s="34"/>
      <c r="GC66" s="34"/>
      <c r="GD66" s="34"/>
      <c r="GE66" s="34"/>
      <c r="GF66" s="34"/>
      <c r="GG66" s="34"/>
      <c r="GH66" s="34"/>
      <c r="GI66" s="34"/>
      <c r="GJ66" s="34"/>
      <c r="GK66" s="34"/>
      <c r="GL66" s="34"/>
      <c r="GM66" s="34"/>
      <c r="GN66" s="34"/>
      <c r="GO66" s="34"/>
      <c r="GP66" s="34"/>
      <c r="GQ66" s="34"/>
      <c r="GR66" s="34"/>
      <c r="GS66" s="34"/>
      <c r="GT66" s="34"/>
      <c r="GU66" s="34"/>
      <c r="GV66" s="34"/>
      <c r="GW66" s="34"/>
      <c r="GX66" s="34"/>
      <c r="GY66" s="34"/>
      <c r="GZ66" s="34"/>
      <c r="HA66" s="34"/>
      <c r="HB66" s="34"/>
      <c r="HC66" s="34"/>
      <c r="HD66" s="34"/>
      <c r="HE66" s="34"/>
      <c r="HF66" s="34"/>
      <c r="HG66" s="34"/>
      <c r="HH66" s="34"/>
      <c r="HI66" s="34"/>
      <c r="HJ66" s="34"/>
      <c r="HK66" s="34"/>
      <c r="HL66" s="34"/>
      <c r="HM66" s="34"/>
      <c r="HN66" s="34"/>
      <c r="HO66" s="34"/>
      <c r="HP66" s="34"/>
      <c r="HQ66" s="34"/>
      <c r="HR66" s="34"/>
      <c r="HS66" s="34"/>
      <c r="HT66" s="34"/>
      <c r="HU66" s="34"/>
      <c r="HV66" s="34"/>
      <c r="HW66" s="34"/>
      <c r="HX66" s="34"/>
      <c r="HY66" s="34"/>
      <c r="HZ66" s="34"/>
      <c r="IA66" s="34"/>
      <c r="IB66" s="34"/>
      <c r="IC66" s="34"/>
      <c r="ID66" s="34"/>
      <c r="IE66" s="34"/>
      <c r="IF66" s="34"/>
      <c r="IG66" s="34"/>
      <c r="IH66" s="34"/>
      <c r="II66" s="34"/>
      <c r="IJ66" s="34"/>
      <c r="IK66" s="34"/>
      <c r="IL66" s="34"/>
      <c r="IM66" s="34"/>
      <c r="IN66" s="34"/>
      <c r="IO66" s="34"/>
      <c r="IP66" s="34"/>
      <c r="IQ66" s="34"/>
      <c r="IR66" s="34"/>
      <c r="IS66" s="34"/>
      <c r="IT66" s="34"/>
      <c r="IU66" s="34"/>
      <c r="IV66" s="34"/>
      <c r="IW66" s="34"/>
      <c r="IX66" s="34"/>
      <c r="IY66" s="34"/>
      <c r="IZ66" s="34"/>
      <c r="JA66" s="34"/>
      <c r="JB66" s="34"/>
      <c r="JC66" s="274"/>
      <c r="JD66" s="274"/>
      <c r="JE66" s="274"/>
    </row>
    <row r="67" spans="1:265" ht="20.100000000000001" customHeight="1" x14ac:dyDescent="0.2">
      <c r="B67" s="346" t="s">
        <v>346</v>
      </c>
      <c r="C67" s="226"/>
      <c r="D67" s="219"/>
      <c r="E67" s="219"/>
      <c r="F67" s="219"/>
      <c r="G67" s="219"/>
      <c r="H67" s="220"/>
      <c r="I67" s="220"/>
      <c r="J67" s="220"/>
      <c r="K67" s="241"/>
      <c r="L67" s="549">
        <f>INT(L66*10%)</f>
        <v>0</v>
      </c>
      <c r="M67" s="339"/>
      <c r="N67" s="59"/>
      <c r="O67" s="59"/>
      <c r="P67" s="59"/>
      <c r="Q67" s="59"/>
      <c r="R67" s="547"/>
      <c r="S67" s="59"/>
      <c r="T67" s="104"/>
      <c r="U67" s="103"/>
      <c r="V67" s="34"/>
      <c r="W67" s="34"/>
      <c r="X67" s="34"/>
      <c r="Y67" s="34"/>
      <c r="Z67" s="34"/>
      <c r="AA67" s="34"/>
      <c r="AB67" s="34"/>
      <c r="AC67" s="34"/>
      <c r="AD67" s="34"/>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4"/>
      <c r="BZ67" s="34"/>
      <c r="CA67" s="34"/>
      <c r="CB67" s="34"/>
      <c r="CC67" s="34"/>
      <c r="CD67" s="34"/>
      <c r="CE67" s="34"/>
      <c r="CF67" s="34"/>
      <c r="CG67" s="34"/>
      <c r="CH67" s="34"/>
      <c r="CI67" s="34"/>
      <c r="CJ67" s="34"/>
      <c r="CK67" s="34"/>
      <c r="CL67" s="34"/>
      <c r="CM67" s="34"/>
      <c r="CN67" s="34"/>
      <c r="CO67" s="34"/>
      <c r="CP67" s="34"/>
      <c r="CQ67" s="34"/>
      <c r="CR67" s="34"/>
      <c r="CS67" s="34"/>
      <c r="CT67" s="34"/>
      <c r="CU67" s="34"/>
      <c r="CV67" s="34"/>
      <c r="CW67" s="34"/>
      <c r="CX67" s="34"/>
      <c r="CY67" s="34"/>
      <c r="CZ67" s="34"/>
      <c r="DA67" s="34"/>
      <c r="DB67" s="34"/>
      <c r="DC67" s="34"/>
      <c r="DD67" s="34"/>
      <c r="DE67" s="34"/>
      <c r="DF67" s="34"/>
      <c r="DG67" s="34"/>
      <c r="DH67" s="34"/>
      <c r="DI67" s="34"/>
      <c r="DJ67" s="34"/>
      <c r="DK67" s="34"/>
      <c r="DL67" s="34"/>
      <c r="DM67" s="34"/>
      <c r="DN67" s="34"/>
      <c r="DO67" s="34"/>
      <c r="DP67" s="34"/>
      <c r="DQ67" s="34"/>
      <c r="DR67" s="34"/>
      <c r="DS67" s="34"/>
      <c r="DT67" s="34"/>
      <c r="DU67" s="34"/>
      <c r="DV67" s="34"/>
      <c r="DW67" s="34"/>
      <c r="DX67" s="34"/>
      <c r="DY67" s="34"/>
      <c r="DZ67" s="34"/>
      <c r="EA67" s="34"/>
      <c r="EB67" s="34"/>
      <c r="EC67" s="34"/>
      <c r="ED67" s="34"/>
      <c r="EE67" s="34"/>
      <c r="EF67" s="34"/>
      <c r="EG67" s="34"/>
      <c r="EH67" s="34"/>
      <c r="EI67" s="34"/>
      <c r="EJ67" s="34"/>
      <c r="EK67" s="34"/>
      <c r="EL67" s="34"/>
      <c r="EM67" s="34"/>
      <c r="EN67" s="34"/>
      <c r="EO67" s="34"/>
      <c r="EP67" s="34"/>
      <c r="EQ67" s="34"/>
      <c r="ER67" s="34"/>
      <c r="ES67" s="34"/>
      <c r="ET67" s="34"/>
      <c r="EU67" s="34"/>
      <c r="EV67" s="34"/>
      <c r="EW67" s="34"/>
      <c r="EX67" s="34"/>
      <c r="EY67" s="34"/>
      <c r="EZ67" s="34"/>
      <c r="FA67" s="34"/>
      <c r="FB67" s="34"/>
      <c r="FC67" s="34"/>
      <c r="FD67" s="34"/>
      <c r="FE67" s="34"/>
      <c r="FF67" s="34"/>
      <c r="FG67" s="34"/>
      <c r="FH67" s="34"/>
      <c r="FI67" s="34"/>
      <c r="FJ67" s="34"/>
      <c r="FK67" s="34"/>
      <c r="FL67" s="34"/>
      <c r="FM67" s="34"/>
      <c r="FN67" s="34"/>
      <c r="FO67" s="34"/>
      <c r="FP67" s="34"/>
      <c r="FQ67" s="34"/>
      <c r="FR67" s="34"/>
      <c r="FS67" s="34"/>
      <c r="FT67" s="34"/>
      <c r="FU67" s="34"/>
      <c r="FV67" s="34"/>
      <c r="FW67" s="34"/>
      <c r="FX67" s="34"/>
      <c r="FY67" s="34"/>
      <c r="FZ67" s="34"/>
      <c r="GA67" s="34"/>
      <c r="GB67" s="34"/>
      <c r="GC67" s="34"/>
      <c r="GD67" s="34"/>
      <c r="GE67" s="34"/>
      <c r="GF67" s="34"/>
      <c r="GG67" s="34"/>
      <c r="GH67" s="34"/>
      <c r="GI67" s="34"/>
      <c r="GJ67" s="34"/>
      <c r="GK67" s="34"/>
      <c r="GL67" s="34"/>
      <c r="GM67" s="34"/>
      <c r="GN67" s="34"/>
      <c r="GO67" s="34"/>
      <c r="GP67" s="34"/>
      <c r="GQ67" s="34"/>
      <c r="GR67" s="34"/>
      <c r="GS67" s="34"/>
      <c r="GT67" s="34"/>
      <c r="GU67" s="34"/>
      <c r="GV67" s="34"/>
      <c r="GW67" s="34"/>
      <c r="GX67" s="34"/>
      <c r="GY67" s="34"/>
      <c r="GZ67" s="34"/>
      <c r="HA67" s="34"/>
      <c r="HB67" s="34"/>
      <c r="HC67" s="34"/>
      <c r="HD67" s="34"/>
      <c r="HE67" s="34"/>
      <c r="HF67" s="34"/>
      <c r="HG67" s="34"/>
      <c r="HH67" s="34"/>
      <c r="HI67" s="34"/>
      <c r="HJ67" s="34"/>
      <c r="HK67" s="34"/>
      <c r="HL67" s="34"/>
      <c r="HM67" s="34"/>
      <c r="HN67" s="34"/>
      <c r="HO67" s="34"/>
      <c r="HP67" s="34"/>
      <c r="HQ67" s="34"/>
      <c r="HR67" s="34"/>
      <c r="HS67" s="34"/>
      <c r="HT67" s="34"/>
      <c r="HU67" s="34"/>
      <c r="HV67" s="34"/>
      <c r="HW67" s="34"/>
      <c r="HX67" s="34"/>
      <c r="HY67" s="34"/>
      <c r="HZ67" s="34"/>
      <c r="IA67" s="34"/>
      <c r="IB67" s="34"/>
      <c r="IC67" s="34"/>
      <c r="ID67" s="34"/>
      <c r="IE67" s="34"/>
      <c r="IF67" s="34"/>
      <c r="IG67" s="34"/>
      <c r="IH67" s="34"/>
      <c r="II67" s="34"/>
      <c r="IJ67" s="34"/>
      <c r="IK67" s="34"/>
      <c r="IL67" s="34"/>
      <c r="IM67" s="34"/>
      <c r="IN67" s="34"/>
      <c r="IO67" s="34"/>
      <c r="IP67" s="34"/>
      <c r="IQ67" s="34"/>
      <c r="IR67" s="34"/>
      <c r="IS67" s="34"/>
      <c r="IT67" s="34"/>
      <c r="IU67" s="34"/>
      <c r="IV67" s="34"/>
      <c r="IW67" s="34"/>
      <c r="IX67" s="34"/>
      <c r="IY67" s="34"/>
      <c r="IZ67" s="34"/>
      <c r="JA67" s="34"/>
      <c r="JB67" s="34"/>
      <c r="JC67" s="274"/>
      <c r="JD67" s="274"/>
      <c r="JE67" s="274"/>
    </row>
    <row r="68" spans="1:265" ht="20.100000000000001" customHeight="1" x14ac:dyDescent="0.2">
      <c r="B68" s="346" t="s">
        <v>361</v>
      </c>
      <c r="C68" s="226"/>
      <c r="D68" s="219"/>
      <c r="E68" s="219"/>
      <c r="F68" s="219"/>
      <c r="G68" s="219"/>
      <c r="H68" s="220"/>
      <c r="I68" s="220"/>
      <c r="J68" s="220"/>
      <c r="K68" s="241"/>
      <c r="L68" s="549">
        <f>SUM(L66:L67)</f>
        <v>0</v>
      </c>
      <c r="M68" s="242"/>
      <c r="N68" s="59"/>
      <c r="O68" s="59"/>
      <c r="P68" s="59"/>
      <c r="Q68" s="59"/>
      <c r="R68" s="548"/>
      <c r="S68" s="59"/>
      <c r="T68" s="104"/>
      <c r="U68" s="103"/>
      <c r="V68" s="34"/>
      <c r="W68" s="34"/>
      <c r="X68" s="34"/>
      <c r="Y68" s="34"/>
      <c r="Z68" s="34"/>
      <c r="AA68" s="34"/>
      <c r="AB68" s="34"/>
      <c r="AC68" s="34"/>
      <c r="AD68" s="34"/>
      <c r="AE68" s="34"/>
      <c r="AF68" s="34"/>
      <c r="AG68" s="34"/>
      <c r="AH68" s="34"/>
      <c r="AI68" s="34"/>
      <c r="AJ68" s="34"/>
      <c r="AK68" s="34"/>
      <c r="AL68" s="34"/>
      <c r="AM68" s="34"/>
      <c r="AN68" s="34"/>
      <c r="AO68" s="34"/>
      <c r="AP68" s="34"/>
      <c r="AQ68" s="34"/>
      <c r="AR68" s="34"/>
      <c r="AS68" s="34"/>
      <c r="AT68" s="34"/>
      <c r="AU68" s="34"/>
      <c r="AV68" s="34"/>
      <c r="AW68" s="34"/>
      <c r="AX68" s="34"/>
      <c r="AY68" s="34"/>
      <c r="AZ68" s="34"/>
      <c r="BA68" s="34"/>
      <c r="BB68" s="34"/>
      <c r="BC68" s="34"/>
      <c r="BD68" s="34"/>
      <c r="BE68" s="34"/>
      <c r="BF68" s="34"/>
      <c r="BG68" s="34"/>
      <c r="BH68" s="34"/>
      <c r="BI68" s="34"/>
      <c r="BJ68" s="34"/>
      <c r="BK68" s="34"/>
      <c r="BL68" s="34"/>
      <c r="BM68" s="34"/>
      <c r="BN68" s="34"/>
      <c r="BO68" s="34"/>
      <c r="BP68" s="34"/>
      <c r="BQ68" s="34"/>
      <c r="BR68" s="34"/>
      <c r="BS68" s="34"/>
      <c r="BT68" s="34"/>
      <c r="BU68" s="34"/>
      <c r="BV68" s="34"/>
      <c r="BW68" s="34"/>
      <c r="BX68" s="34"/>
      <c r="BY68" s="34"/>
      <c r="BZ68" s="34"/>
      <c r="CA68" s="34"/>
      <c r="CB68" s="34"/>
      <c r="CC68" s="34"/>
      <c r="CD68" s="34"/>
      <c r="CE68" s="34"/>
      <c r="CF68" s="34"/>
      <c r="CG68" s="34"/>
      <c r="CH68" s="34"/>
      <c r="CI68" s="34"/>
      <c r="CJ68" s="34"/>
      <c r="CK68" s="34"/>
      <c r="CL68" s="34"/>
      <c r="CM68" s="34"/>
      <c r="CN68" s="34"/>
      <c r="CO68" s="34"/>
      <c r="CP68" s="34"/>
      <c r="CQ68" s="34"/>
      <c r="CR68" s="34"/>
      <c r="CS68" s="34"/>
      <c r="CT68" s="34"/>
      <c r="CU68" s="34"/>
      <c r="CV68" s="34"/>
      <c r="CW68" s="34"/>
      <c r="CX68" s="34"/>
      <c r="CY68" s="34"/>
      <c r="CZ68" s="34"/>
      <c r="DA68" s="34"/>
      <c r="DB68" s="34"/>
      <c r="DC68" s="34"/>
      <c r="DD68" s="34"/>
      <c r="DE68" s="34"/>
      <c r="DF68" s="34"/>
      <c r="DG68" s="34"/>
      <c r="DH68" s="34"/>
      <c r="DI68" s="34"/>
      <c r="DJ68" s="34"/>
      <c r="DK68" s="34"/>
      <c r="DL68" s="34"/>
      <c r="DM68" s="34"/>
      <c r="DN68" s="34"/>
      <c r="DO68" s="34"/>
      <c r="DP68" s="34"/>
      <c r="DQ68" s="34"/>
      <c r="DR68" s="34"/>
      <c r="DS68" s="34"/>
      <c r="DT68" s="34"/>
      <c r="DU68" s="34"/>
      <c r="DV68" s="34"/>
      <c r="DW68" s="34"/>
      <c r="DX68" s="34"/>
      <c r="DY68" s="34"/>
      <c r="DZ68" s="34"/>
      <c r="EA68" s="34"/>
      <c r="EB68" s="34"/>
      <c r="EC68" s="34"/>
      <c r="ED68" s="34"/>
      <c r="EE68" s="34"/>
      <c r="EF68" s="34"/>
      <c r="EG68" s="34"/>
      <c r="EH68" s="34"/>
      <c r="EI68" s="34"/>
      <c r="EJ68" s="34"/>
      <c r="EK68" s="34"/>
      <c r="EL68" s="34"/>
      <c r="EM68" s="34"/>
      <c r="EN68" s="34"/>
      <c r="EO68" s="34"/>
      <c r="EP68" s="34"/>
      <c r="EQ68" s="34"/>
      <c r="ER68" s="34"/>
      <c r="ES68" s="34"/>
      <c r="ET68" s="34"/>
      <c r="EU68" s="34"/>
      <c r="EV68" s="34"/>
      <c r="EW68" s="34"/>
      <c r="EX68" s="34"/>
      <c r="EY68" s="34"/>
      <c r="EZ68" s="34"/>
      <c r="FA68" s="34"/>
      <c r="FB68" s="34"/>
      <c r="FC68" s="34"/>
      <c r="FD68" s="34"/>
      <c r="FE68" s="34"/>
      <c r="FF68" s="34"/>
      <c r="FG68" s="34"/>
      <c r="FH68" s="34"/>
      <c r="FI68" s="34"/>
      <c r="FJ68" s="34"/>
      <c r="FK68" s="34"/>
      <c r="FL68" s="34"/>
      <c r="FM68" s="34"/>
      <c r="FN68" s="34"/>
      <c r="FO68" s="34"/>
      <c r="FP68" s="34"/>
      <c r="FQ68" s="34"/>
      <c r="FR68" s="34"/>
      <c r="FS68" s="34"/>
      <c r="FT68" s="34"/>
      <c r="FU68" s="34"/>
      <c r="FV68" s="34"/>
      <c r="FW68" s="34"/>
      <c r="FX68" s="34"/>
      <c r="FY68" s="34"/>
      <c r="FZ68" s="34"/>
      <c r="GA68" s="34"/>
      <c r="GB68" s="34"/>
      <c r="GC68" s="34"/>
      <c r="GD68" s="34"/>
      <c r="GE68" s="34"/>
      <c r="GF68" s="34"/>
      <c r="GG68" s="34"/>
      <c r="GH68" s="34"/>
      <c r="GI68" s="34"/>
      <c r="GJ68" s="34"/>
      <c r="GK68" s="34"/>
      <c r="GL68" s="34"/>
      <c r="GM68" s="34"/>
      <c r="GN68" s="34"/>
      <c r="GO68" s="34"/>
      <c r="GP68" s="34"/>
      <c r="GQ68" s="34"/>
      <c r="GR68" s="34"/>
      <c r="GS68" s="34"/>
      <c r="GT68" s="34"/>
      <c r="GU68" s="34"/>
      <c r="GV68" s="34"/>
      <c r="GW68" s="34"/>
      <c r="GX68" s="34"/>
      <c r="GY68" s="34"/>
      <c r="GZ68" s="34"/>
      <c r="HA68" s="34"/>
      <c r="HB68" s="34"/>
      <c r="HC68" s="34"/>
      <c r="HD68" s="34"/>
      <c r="HE68" s="34"/>
      <c r="HF68" s="34"/>
      <c r="HG68" s="34"/>
      <c r="HH68" s="34"/>
      <c r="HI68" s="34"/>
      <c r="HJ68" s="34"/>
      <c r="HK68" s="34"/>
      <c r="HL68" s="34"/>
      <c r="HM68" s="34"/>
      <c r="HN68" s="34"/>
      <c r="HO68" s="34"/>
      <c r="HP68" s="34"/>
      <c r="HQ68" s="34"/>
      <c r="HR68" s="34"/>
      <c r="HS68" s="34"/>
      <c r="HT68" s="34"/>
      <c r="HU68" s="34"/>
      <c r="HV68" s="34"/>
      <c r="HW68" s="34"/>
      <c r="HX68" s="34"/>
      <c r="HY68" s="34"/>
      <c r="HZ68" s="34"/>
      <c r="IA68" s="34"/>
      <c r="IB68" s="34"/>
      <c r="IC68" s="34"/>
      <c r="ID68" s="34"/>
      <c r="IE68" s="34"/>
      <c r="IF68" s="34"/>
      <c r="IG68" s="34"/>
      <c r="IH68" s="34"/>
      <c r="II68" s="34"/>
      <c r="IJ68" s="34"/>
      <c r="IK68" s="34"/>
      <c r="IL68" s="34"/>
      <c r="IM68" s="34"/>
      <c r="IN68" s="34"/>
      <c r="IO68" s="34"/>
      <c r="IP68" s="34"/>
      <c r="IQ68" s="34"/>
      <c r="IR68" s="34"/>
      <c r="IS68" s="34"/>
      <c r="IT68" s="34"/>
      <c r="IU68" s="34"/>
      <c r="IV68" s="34"/>
      <c r="IW68" s="34"/>
      <c r="IX68" s="34"/>
      <c r="IY68" s="34"/>
      <c r="IZ68" s="34"/>
      <c r="JA68" s="34"/>
      <c r="JB68" s="34"/>
      <c r="JC68" s="274"/>
      <c r="JD68" s="274"/>
      <c r="JE68" s="274"/>
    </row>
    <row r="69" spans="1:265" x14ac:dyDescent="0.2">
      <c r="B69" s="58"/>
      <c r="C69" s="45"/>
      <c r="D69" s="45"/>
      <c r="E69" s="45"/>
      <c r="F69" s="45"/>
      <c r="G69" s="45"/>
      <c r="H69" s="45"/>
      <c r="I69" s="45"/>
      <c r="J69" s="45"/>
      <c r="K69" s="45"/>
      <c r="L69" s="45"/>
      <c r="M69" s="45"/>
      <c r="N69" s="45"/>
      <c r="O69" s="45"/>
      <c r="P69" s="45"/>
      <c r="R69" s="547"/>
      <c r="S69" s="45"/>
      <c r="T69" s="73"/>
      <c r="U69" s="73"/>
      <c r="AF69" s="33"/>
      <c r="AG69" s="33"/>
      <c r="AH69" s="33"/>
      <c r="JC69" s="274"/>
      <c r="JD69" s="274"/>
      <c r="JE69" s="274"/>
    </row>
    <row r="70" spans="1:265" s="337" customFormat="1" ht="20.100000000000001" customHeight="1" x14ac:dyDescent="0.2">
      <c r="A70" s="332">
        <v>9</v>
      </c>
      <c r="B70" s="93" t="s">
        <v>610</v>
      </c>
      <c r="C70" s="333" t="s">
        <v>620</v>
      </c>
      <c r="D70" s="333"/>
      <c r="E70" s="333"/>
      <c r="F70" s="333"/>
      <c r="G70" s="333"/>
      <c r="H70" s="333"/>
      <c r="I70" s="333"/>
      <c r="J70" s="333"/>
      <c r="K70" s="333"/>
      <c r="L70" s="333"/>
      <c r="M70" s="333"/>
      <c r="N70" s="333"/>
      <c r="O70" s="333"/>
      <c r="P70" s="333"/>
      <c r="Q70" s="333"/>
      <c r="R70" s="545" t="s">
        <v>474</v>
      </c>
      <c r="S70" s="333"/>
      <c r="T70" s="333"/>
      <c r="U70" s="333"/>
      <c r="V70" s="333"/>
      <c r="W70" s="333"/>
      <c r="X70" s="333"/>
      <c r="Y70" s="333"/>
      <c r="Z70" s="333"/>
      <c r="AA70" s="333"/>
      <c r="AB70" s="333"/>
      <c r="AC70" s="333"/>
      <c r="AD70" s="333"/>
      <c r="AE70" s="333"/>
      <c r="AF70" s="334"/>
      <c r="AG70" s="335"/>
      <c r="AH70" s="335"/>
      <c r="AI70" s="336"/>
      <c r="AJ70" s="336"/>
      <c r="AK70" s="336"/>
      <c r="AL70" s="336"/>
      <c r="AM70" s="336"/>
      <c r="AN70" s="336"/>
      <c r="AO70" s="336"/>
      <c r="AP70" s="336"/>
      <c r="AQ70" s="336"/>
      <c r="AR70" s="336"/>
      <c r="AS70" s="336"/>
      <c r="AT70" s="336"/>
      <c r="AU70" s="336"/>
      <c r="AV70" s="336"/>
      <c r="AW70" s="336"/>
      <c r="AX70" s="336"/>
      <c r="AY70" s="336"/>
      <c r="AZ70" s="336"/>
      <c r="BA70" s="336"/>
      <c r="BB70" s="336"/>
      <c r="BC70" s="336"/>
      <c r="BD70" s="336"/>
      <c r="BE70" s="336"/>
      <c r="BF70" s="336"/>
      <c r="BG70" s="336"/>
      <c r="BH70" s="336"/>
      <c r="BI70" s="336"/>
      <c r="BJ70" s="336"/>
      <c r="BK70" s="336"/>
      <c r="BL70" s="336"/>
      <c r="BM70" s="336"/>
      <c r="BN70" s="336"/>
      <c r="BO70" s="336"/>
      <c r="BP70" s="336"/>
      <c r="BQ70" s="336"/>
      <c r="BR70" s="336"/>
      <c r="BS70" s="336"/>
      <c r="BT70" s="336"/>
      <c r="BU70" s="336"/>
      <c r="BV70" s="336"/>
      <c r="BW70" s="336"/>
      <c r="BX70" s="336"/>
      <c r="BY70" s="336"/>
      <c r="BZ70" s="336"/>
      <c r="CA70" s="336"/>
      <c r="CB70" s="336"/>
      <c r="CC70" s="336"/>
      <c r="CD70" s="336"/>
      <c r="CE70" s="336"/>
      <c r="CF70" s="336"/>
      <c r="CG70" s="336"/>
      <c r="CH70" s="336"/>
      <c r="CI70" s="336"/>
      <c r="CJ70" s="336"/>
      <c r="CK70" s="336"/>
      <c r="CL70" s="336"/>
      <c r="CM70" s="336"/>
      <c r="CN70" s="336"/>
      <c r="CO70" s="336"/>
      <c r="CP70" s="336"/>
      <c r="CQ70" s="336"/>
      <c r="CR70" s="336"/>
      <c r="CS70" s="336"/>
      <c r="CT70" s="336"/>
      <c r="CU70" s="336"/>
      <c r="CV70" s="336"/>
      <c r="CW70" s="336"/>
      <c r="CX70" s="336"/>
      <c r="CY70" s="336"/>
      <c r="CZ70" s="336"/>
      <c r="DA70" s="336"/>
      <c r="DB70" s="336"/>
      <c r="DC70" s="336"/>
      <c r="DD70" s="336"/>
      <c r="DE70" s="336"/>
      <c r="DF70" s="336"/>
      <c r="DG70" s="336"/>
      <c r="DH70" s="336"/>
      <c r="DI70" s="336"/>
      <c r="DJ70" s="336"/>
      <c r="DK70" s="336"/>
      <c r="DL70" s="336"/>
      <c r="DM70" s="336"/>
      <c r="DN70" s="336"/>
      <c r="DO70" s="336"/>
      <c r="DP70" s="336"/>
      <c r="DQ70" s="336"/>
      <c r="DR70" s="336"/>
      <c r="DS70" s="336"/>
      <c r="DT70" s="336"/>
      <c r="DU70" s="336"/>
      <c r="DV70" s="336"/>
      <c r="DW70" s="336"/>
      <c r="DX70" s="336"/>
      <c r="DY70" s="336"/>
      <c r="DZ70" s="336"/>
      <c r="EA70" s="336"/>
      <c r="EB70" s="336"/>
      <c r="EC70" s="336"/>
      <c r="ED70" s="336"/>
      <c r="EE70" s="336"/>
      <c r="EF70" s="336"/>
      <c r="EG70" s="336"/>
      <c r="EH70" s="336"/>
      <c r="EI70" s="336"/>
      <c r="EJ70" s="336"/>
      <c r="EK70" s="336"/>
      <c r="EL70" s="336"/>
      <c r="EM70" s="336"/>
      <c r="EN70" s="336"/>
      <c r="EO70" s="336"/>
      <c r="EP70" s="336"/>
      <c r="EQ70" s="336"/>
      <c r="ER70" s="336"/>
      <c r="ES70" s="336"/>
      <c r="ET70" s="336"/>
      <c r="EU70" s="336"/>
      <c r="EV70" s="336"/>
      <c r="EW70" s="336"/>
      <c r="EX70" s="336"/>
      <c r="EY70" s="336"/>
      <c r="EZ70" s="336"/>
      <c r="FA70" s="336"/>
      <c r="FB70" s="336"/>
      <c r="FC70" s="336"/>
      <c r="FD70" s="336"/>
      <c r="FE70" s="336"/>
      <c r="FF70" s="336"/>
      <c r="FG70" s="336"/>
      <c r="FH70" s="336"/>
      <c r="FI70" s="336"/>
      <c r="FJ70" s="336"/>
      <c r="FK70" s="336"/>
      <c r="FL70" s="336"/>
      <c r="FM70" s="336"/>
      <c r="FN70" s="336"/>
      <c r="FO70" s="336"/>
      <c r="FP70" s="336"/>
      <c r="FQ70" s="336"/>
      <c r="FR70" s="336"/>
      <c r="FS70" s="336"/>
      <c r="FT70" s="336"/>
      <c r="FU70" s="336"/>
      <c r="FV70" s="336"/>
      <c r="FW70" s="336"/>
      <c r="FX70" s="336"/>
      <c r="FY70" s="336"/>
      <c r="FZ70" s="336"/>
      <c r="GA70" s="336"/>
      <c r="GB70" s="336"/>
      <c r="GC70" s="336"/>
      <c r="GD70" s="336"/>
      <c r="GE70" s="336"/>
      <c r="GF70" s="336"/>
      <c r="GG70" s="336"/>
      <c r="GH70" s="336"/>
      <c r="GI70" s="336"/>
      <c r="GJ70" s="336"/>
      <c r="GK70" s="336"/>
      <c r="GL70" s="336"/>
      <c r="GM70" s="336"/>
      <c r="GN70" s="336"/>
      <c r="GO70" s="336"/>
      <c r="GP70" s="336"/>
      <c r="GQ70" s="336"/>
      <c r="GR70" s="336"/>
      <c r="GS70" s="336"/>
      <c r="GT70" s="336"/>
      <c r="GU70" s="336"/>
      <c r="GV70" s="336"/>
      <c r="GW70" s="336"/>
      <c r="GX70" s="336"/>
      <c r="GY70" s="336"/>
      <c r="GZ70" s="336"/>
      <c r="HA70" s="336"/>
      <c r="HB70" s="336"/>
      <c r="HC70" s="336"/>
      <c r="HD70" s="336"/>
      <c r="HE70" s="336"/>
      <c r="HF70" s="336"/>
      <c r="HG70" s="336"/>
      <c r="HH70" s="336"/>
      <c r="HI70" s="336"/>
      <c r="HJ70" s="336"/>
      <c r="HK70" s="336"/>
      <c r="HL70" s="336"/>
      <c r="HM70" s="336"/>
      <c r="HN70" s="336"/>
      <c r="HO70" s="336"/>
      <c r="HP70" s="336"/>
      <c r="HQ70" s="336"/>
      <c r="HR70" s="336"/>
      <c r="HS70" s="336"/>
      <c r="HT70" s="336"/>
      <c r="HU70" s="336"/>
      <c r="HV70" s="336"/>
      <c r="HW70" s="336"/>
      <c r="HX70" s="336"/>
      <c r="HY70" s="336"/>
      <c r="HZ70" s="336"/>
      <c r="IA70" s="336"/>
      <c r="IB70" s="336"/>
      <c r="IC70" s="336"/>
      <c r="ID70" s="336"/>
      <c r="IE70" s="336"/>
      <c r="IF70" s="336"/>
      <c r="IG70" s="336"/>
      <c r="IH70" s="336"/>
      <c r="II70" s="336"/>
      <c r="IJ70" s="336"/>
      <c r="IK70" s="336"/>
      <c r="IL70" s="336"/>
      <c r="IM70" s="336"/>
      <c r="IN70" s="336"/>
      <c r="IO70" s="336"/>
      <c r="IP70" s="336"/>
      <c r="IQ70" s="336"/>
      <c r="IR70" s="336"/>
      <c r="IS70" s="336"/>
      <c r="IT70" s="336"/>
      <c r="IU70" s="336"/>
      <c r="IV70" s="336"/>
      <c r="IW70" s="336"/>
      <c r="IX70" s="336"/>
      <c r="IY70" s="336"/>
      <c r="IZ70" s="336"/>
      <c r="JA70" s="336"/>
      <c r="JB70" s="336"/>
      <c r="JC70" s="336"/>
      <c r="JD70" s="336"/>
      <c r="JE70" s="336"/>
    </row>
    <row r="71" spans="1:265" s="337" customFormat="1" ht="20.100000000000001" customHeight="1" x14ac:dyDescent="0.2">
      <c r="A71" s="332"/>
      <c r="B71" s="338" t="s">
        <v>460</v>
      </c>
      <c r="C71" s="333"/>
      <c r="D71" s="333"/>
      <c r="E71" s="333"/>
      <c r="F71" s="333"/>
      <c r="G71" s="333"/>
      <c r="H71" s="333"/>
      <c r="I71" s="333"/>
      <c r="J71" s="333"/>
      <c r="K71" s="333"/>
      <c r="L71" s="333"/>
      <c r="M71" s="333"/>
      <c r="N71" s="333"/>
      <c r="O71" s="333"/>
      <c r="P71" s="333"/>
      <c r="Q71" s="333"/>
      <c r="R71" s="333"/>
      <c r="S71" s="333"/>
      <c r="T71" s="333"/>
      <c r="U71" s="333"/>
      <c r="V71" s="333"/>
      <c r="W71" s="333"/>
      <c r="X71" s="333"/>
      <c r="Y71" s="333"/>
      <c r="Z71" s="333"/>
      <c r="AA71" s="333"/>
      <c r="AB71" s="333"/>
      <c r="AC71" s="333"/>
      <c r="AD71" s="333"/>
      <c r="AE71" s="333"/>
      <c r="AF71" s="334"/>
      <c r="AG71" s="335"/>
      <c r="AH71" s="335"/>
      <c r="AI71" s="336"/>
      <c r="AJ71" s="336"/>
      <c r="AK71" s="336"/>
      <c r="AL71" s="336"/>
      <c r="AM71" s="336"/>
      <c r="AN71" s="336"/>
      <c r="AO71" s="336"/>
      <c r="AP71" s="336"/>
      <c r="AQ71" s="336"/>
      <c r="AR71" s="336"/>
      <c r="AS71" s="336"/>
      <c r="AT71" s="336"/>
      <c r="AU71" s="336"/>
      <c r="AV71" s="336"/>
      <c r="AW71" s="336"/>
      <c r="AX71" s="336"/>
      <c r="AY71" s="336"/>
      <c r="AZ71" s="336"/>
      <c r="BA71" s="336"/>
      <c r="BB71" s="336"/>
      <c r="BC71" s="336"/>
      <c r="BD71" s="336"/>
      <c r="BE71" s="336"/>
      <c r="BF71" s="336"/>
      <c r="BG71" s="336"/>
      <c r="BH71" s="336"/>
      <c r="BI71" s="336"/>
      <c r="BJ71" s="336"/>
      <c r="BK71" s="336"/>
      <c r="BL71" s="336"/>
      <c r="BM71" s="336"/>
      <c r="BN71" s="336"/>
      <c r="BO71" s="336"/>
      <c r="BP71" s="336"/>
      <c r="BQ71" s="336"/>
      <c r="BR71" s="336"/>
      <c r="BS71" s="336"/>
      <c r="BT71" s="336"/>
      <c r="BU71" s="336"/>
      <c r="BV71" s="336"/>
      <c r="BW71" s="336"/>
      <c r="BX71" s="336"/>
      <c r="BY71" s="336"/>
      <c r="BZ71" s="336"/>
      <c r="CA71" s="336"/>
      <c r="CB71" s="336"/>
      <c r="CC71" s="336"/>
      <c r="CD71" s="336"/>
      <c r="CE71" s="336"/>
      <c r="CF71" s="336"/>
      <c r="CG71" s="336"/>
      <c r="CH71" s="336"/>
      <c r="CI71" s="336"/>
      <c r="CJ71" s="336"/>
      <c r="CK71" s="336"/>
      <c r="CL71" s="336"/>
      <c r="CM71" s="336"/>
      <c r="CN71" s="336"/>
      <c r="CO71" s="336"/>
      <c r="CP71" s="336"/>
      <c r="CQ71" s="336"/>
      <c r="CR71" s="336"/>
      <c r="CS71" s="336"/>
      <c r="CT71" s="336"/>
      <c r="CU71" s="336"/>
      <c r="CV71" s="336"/>
      <c r="CW71" s="336"/>
      <c r="CX71" s="336"/>
      <c r="CY71" s="336"/>
      <c r="CZ71" s="336"/>
      <c r="DA71" s="336"/>
      <c r="DB71" s="336"/>
      <c r="DC71" s="336"/>
      <c r="DD71" s="336"/>
      <c r="DE71" s="336"/>
      <c r="DF71" s="336"/>
      <c r="DG71" s="336"/>
      <c r="DH71" s="336"/>
      <c r="DI71" s="336"/>
      <c r="DJ71" s="336"/>
      <c r="DK71" s="336"/>
      <c r="DL71" s="336"/>
      <c r="DM71" s="336"/>
      <c r="DN71" s="336"/>
      <c r="DO71" s="336"/>
      <c r="DP71" s="336"/>
      <c r="DQ71" s="336"/>
      <c r="DR71" s="336"/>
      <c r="DS71" s="336"/>
      <c r="DT71" s="336"/>
      <c r="DU71" s="336"/>
      <c r="DV71" s="336"/>
      <c r="DW71" s="336"/>
      <c r="DX71" s="336"/>
      <c r="DY71" s="336"/>
      <c r="DZ71" s="336"/>
      <c r="EA71" s="336"/>
      <c r="EB71" s="336"/>
      <c r="EC71" s="336"/>
      <c r="ED71" s="336"/>
      <c r="EE71" s="336"/>
      <c r="EF71" s="336"/>
      <c r="EG71" s="336"/>
      <c r="EH71" s="336"/>
      <c r="EI71" s="336"/>
      <c r="EJ71" s="336"/>
      <c r="EK71" s="336"/>
      <c r="EL71" s="336"/>
      <c r="EM71" s="336"/>
      <c r="EN71" s="336"/>
      <c r="EO71" s="336"/>
      <c r="EP71" s="336"/>
      <c r="EQ71" s="336"/>
      <c r="ER71" s="336"/>
      <c r="ES71" s="336"/>
      <c r="ET71" s="336"/>
      <c r="EU71" s="336"/>
      <c r="EV71" s="336"/>
      <c r="EW71" s="336"/>
      <c r="EX71" s="336"/>
      <c r="EY71" s="336"/>
      <c r="EZ71" s="336"/>
      <c r="FA71" s="336"/>
      <c r="FB71" s="336"/>
      <c r="FC71" s="336"/>
      <c r="FD71" s="336"/>
      <c r="FE71" s="336"/>
      <c r="FF71" s="336"/>
      <c r="FG71" s="336"/>
      <c r="FH71" s="336"/>
      <c r="FI71" s="336"/>
      <c r="FJ71" s="336"/>
      <c r="FK71" s="336"/>
      <c r="FL71" s="336"/>
      <c r="FM71" s="336"/>
      <c r="FN71" s="336"/>
      <c r="FO71" s="336"/>
      <c r="FP71" s="336"/>
      <c r="FQ71" s="336"/>
      <c r="FR71" s="336"/>
      <c r="FS71" s="336"/>
      <c r="FT71" s="336"/>
      <c r="FU71" s="336"/>
      <c r="FV71" s="336"/>
      <c r="FW71" s="336"/>
      <c r="FX71" s="336"/>
      <c r="FY71" s="336"/>
      <c r="FZ71" s="336"/>
      <c r="GA71" s="336"/>
      <c r="GB71" s="336"/>
      <c r="GC71" s="336"/>
      <c r="GD71" s="336"/>
      <c r="GE71" s="336"/>
      <c r="GF71" s="336"/>
      <c r="GG71" s="336"/>
      <c r="GH71" s="336"/>
      <c r="GI71" s="336"/>
      <c r="GJ71" s="336"/>
      <c r="GK71" s="336"/>
      <c r="GL71" s="336"/>
      <c r="GM71" s="336"/>
      <c r="GN71" s="336"/>
      <c r="GO71" s="336"/>
      <c r="GP71" s="336"/>
      <c r="GQ71" s="336"/>
      <c r="GR71" s="336"/>
      <c r="GS71" s="336"/>
      <c r="GT71" s="336"/>
      <c r="GU71" s="336"/>
      <c r="GV71" s="336"/>
      <c r="GW71" s="336"/>
      <c r="GX71" s="336"/>
      <c r="GY71" s="336"/>
      <c r="GZ71" s="336"/>
      <c r="HA71" s="336"/>
      <c r="HB71" s="336"/>
      <c r="HC71" s="336"/>
      <c r="HD71" s="336"/>
      <c r="HE71" s="336"/>
      <c r="HF71" s="336"/>
      <c r="HG71" s="336"/>
      <c r="HH71" s="336"/>
      <c r="HI71" s="336"/>
      <c r="HJ71" s="336"/>
      <c r="HK71" s="336"/>
      <c r="HL71" s="336"/>
      <c r="HM71" s="336"/>
      <c r="HN71" s="336"/>
      <c r="HO71" s="336"/>
      <c r="HP71" s="336"/>
      <c r="HQ71" s="336"/>
      <c r="HR71" s="336"/>
      <c r="HS71" s="336"/>
      <c r="HT71" s="336"/>
      <c r="HU71" s="336"/>
      <c r="HV71" s="336"/>
      <c r="HW71" s="336"/>
      <c r="HX71" s="336"/>
      <c r="HY71" s="336"/>
      <c r="HZ71" s="336"/>
      <c r="IA71" s="336"/>
      <c r="IB71" s="336"/>
      <c r="IC71" s="336"/>
      <c r="ID71" s="336"/>
      <c r="IE71" s="336"/>
      <c r="IF71" s="336"/>
      <c r="IG71" s="336"/>
      <c r="IH71" s="336"/>
      <c r="II71" s="336"/>
      <c r="IJ71" s="336"/>
      <c r="IK71" s="336"/>
      <c r="IL71" s="336"/>
      <c r="IM71" s="336"/>
      <c r="IN71" s="336"/>
      <c r="IO71" s="336"/>
      <c r="IP71" s="336"/>
      <c r="IQ71" s="336"/>
      <c r="IR71" s="336"/>
      <c r="IS71" s="336"/>
      <c r="IT71" s="336"/>
      <c r="IU71" s="336"/>
      <c r="IV71" s="336"/>
      <c r="IW71" s="336"/>
      <c r="IX71" s="336"/>
      <c r="IY71" s="336"/>
      <c r="IZ71" s="336"/>
      <c r="JA71" s="336"/>
      <c r="JB71" s="336"/>
      <c r="JC71" s="336"/>
      <c r="JD71" s="336"/>
      <c r="JE71" s="336"/>
    </row>
    <row r="72" spans="1:265" ht="20.100000000000001" customHeight="1" x14ac:dyDescent="0.2">
      <c r="B72" s="38" t="s">
        <v>172</v>
      </c>
      <c r="C72" s="635" t="s">
        <v>183</v>
      </c>
      <c r="D72" s="636"/>
      <c r="E72" s="636"/>
      <c r="F72" s="636"/>
      <c r="G72" s="636"/>
      <c r="H72" s="636"/>
      <c r="I72" s="261"/>
      <c r="J72" s="261"/>
      <c r="K72" s="201"/>
      <c r="L72" s="100" t="s">
        <v>189</v>
      </c>
      <c r="M72" s="94"/>
      <c r="N72" s="94"/>
      <c r="O72" s="94"/>
      <c r="P72" s="94"/>
      <c r="Q72" s="94"/>
      <c r="R72" s="59"/>
      <c r="S72" s="59"/>
      <c r="T72" s="45"/>
      <c r="U72" s="45"/>
      <c r="V72" s="45"/>
      <c r="W72" s="45"/>
      <c r="X72" s="45"/>
      <c r="Y72" s="45"/>
      <c r="Z72" s="45"/>
      <c r="AA72" s="45"/>
      <c r="AB72" s="45"/>
      <c r="AC72" s="45"/>
      <c r="AD72" s="45"/>
      <c r="AE72" s="45"/>
      <c r="AF72" s="75"/>
    </row>
    <row r="73" spans="1:265" ht="18.75" customHeight="1" x14ac:dyDescent="0.2">
      <c r="B73" s="331" t="s">
        <v>190</v>
      </c>
      <c r="C73" s="62">
        <v>3</v>
      </c>
      <c r="D73" s="62" t="s">
        <v>184</v>
      </c>
      <c r="E73" s="70" t="str">
        <f>IF($E$31="","",$E$31)</f>
        <v/>
      </c>
      <c r="F73" s="62" t="str">
        <f>IF($F$31="","",$F$31)</f>
        <v/>
      </c>
      <c r="G73" s="61">
        <f>G31</f>
        <v>6000</v>
      </c>
      <c r="H73" s="62" t="s">
        <v>175</v>
      </c>
      <c r="I73" s="63"/>
      <c r="J73" s="66"/>
      <c r="K73" s="69"/>
      <c r="L73" s="99">
        <f>IF($M$24="Ⅳ相",ROUNDDOWN(C73*E73*G73,0),IF($M$24="拡大治験",ROUNDDOWN(C73*E73*G73,0),ROUNDDOWN(C73*G73,0)))</f>
        <v>18000</v>
      </c>
      <c r="M73" s="45"/>
      <c r="N73" s="45"/>
      <c r="O73" s="45"/>
      <c r="P73" s="45"/>
      <c r="R73" s="45"/>
      <c r="S73" s="45"/>
      <c r="T73" s="45"/>
      <c r="U73" s="45"/>
      <c r="V73" s="45"/>
      <c r="W73" s="45"/>
      <c r="X73" s="45"/>
      <c r="Y73" s="45"/>
      <c r="Z73" s="45"/>
      <c r="AA73" s="45"/>
      <c r="AB73" s="45"/>
      <c r="AC73" s="45"/>
      <c r="AD73" s="45"/>
      <c r="AE73" s="45"/>
      <c r="AF73" s="75"/>
    </row>
    <row r="74" spans="1:265" ht="20.100000000000001" customHeight="1" x14ac:dyDescent="0.2">
      <c r="B74" s="540" t="s">
        <v>601</v>
      </c>
      <c r="C74" s="62">
        <f>C73</f>
        <v>3</v>
      </c>
      <c r="D74" s="62" t="s">
        <v>184</v>
      </c>
      <c r="E74" s="70" t="str">
        <f>IF($E$32="","",$E$32)</f>
        <v/>
      </c>
      <c r="F74" s="62" t="str">
        <f>IF($F$32="","",$F$32)</f>
        <v/>
      </c>
      <c r="G74" s="61">
        <f>G32</f>
        <v>4000</v>
      </c>
      <c r="H74" s="62" t="s">
        <v>175</v>
      </c>
      <c r="I74" s="62"/>
      <c r="J74" s="62"/>
      <c r="K74" s="68"/>
      <c r="L74" s="95">
        <f>IF($M$24="Ⅳ相",ROUNDDOWN(C74*E74*G74,0),IF($M$24="拡大治験",ROUNDDOWN(C74*E74*G74,0),ROUNDDOWN(C74*G74,0)))</f>
        <v>12000</v>
      </c>
      <c r="M74" s="45"/>
      <c r="N74" s="45"/>
      <c r="O74" s="45"/>
      <c r="P74" s="45"/>
      <c r="R74" s="45"/>
      <c r="S74" s="45"/>
      <c r="T74" s="59"/>
      <c r="U74" s="59"/>
      <c r="V74" s="59"/>
      <c r="W74" s="59"/>
      <c r="X74" s="59"/>
      <c r="Y74" s="59"/>
      <c r="Z74" s="59"/>
      <c r="AA74" s="59"/>
      <c r="AB74" s="59"/>
      <c r="AC74" s="59"/>
      <c r="AD74" s="45"/>
      <c r="AE74" s="45"/>
      <c r="AF74" s="75"/>
    </row>
    <row r="75" spans="1:265" ht="20.100000000000001" customHeight="1" x14ac:dyDescent="0.2">
      <c r="B75" s="46" t="s">
        <v>191</v>
      </c>
      <c r="C75" s="63" t="s">
        <v>200</v>
      </c>
      <c r="D75" s="63"/>
      <c r="E75" s="63"/>
      <c r="F75" s="63"/>
      <c r="G75" s="63"/>
      <c r="H75" s="63"/>
      <c r="I75" s="63"/>
      <c r="J75" s="63"/>
      <c r="K75" s="69"/>
      <c r="L75" s="69">
        <f>ROUNDDOWN(SUM(L73:L74)*10%,0)</f>
        <v>3000</v>
      </c>
      <c r="M75" s="45"/>
      <c r="N75" s="45"/>
      <c r="O75" s="45"/>
      <c r="P75" s="45"/>
      <c r="R75" s="45"/>
      <c r="S75" s="45"/>
      <c r="T75" s="45"/>
      <c r="U75" s="45"/>
      <c r="V75" s="45"/>
      <c r="W75" s="45"/>
      <c r="X75" s="45"/>
      <c r="Y75" s="45"/>
      <c r="Z75" s="45"/>
      <c r="AA75" s="45"/>
      <c r="AB75" s="45"/>
      <c r="AC75" s="45"/>
    </row>
    <row r="76" spans="1:265" ht="20.100000000000001" customHeight="1" thickBot="1" x14ac:dyDescent="0.25">
      <c r="B76" s="89" t="s">
        <v>192</v>
      </c>
      <c r="C76" s="90" t="s">
        <v>201</v>
      </c>
      <c r="D76" s="90"/>
      <c r="E76" s="90"/>
      <c r="F76" s="90"/>
      <c r="G76" s="90"/>
      <c r="H76" s="90"/>
      <c r="I76" s="90"/>
      <c r="J76" s="90"/>
      <c r="K76" s="91"/>
      <c r="L76" s="91">
        <f>ROUNDDOWN(SUM(L73:L75)*30%,0)</f>
        <v>9900</v>
      </c>
      <c r="M76" s="45"/>
      <c r="N76" s="45"/>
      <c r="O76" s="45"/>
      <c r="P76" s="45"/>
      <c r="R76" s="45"/>
      <c r="S76" s="45"/>
      <c r="T76" s="67"/>
      <c r="U76" s="45"/>
      <c r="V76" s="45"/>
      <c r="W76" s="45"/>
      <c r="X76" s="45"/>
      <c r="Y76" s="45"/>
      <c r="Z76" s="45"/>
      <c r="AA76" s="45"/>
      <c r="AB76" s="45"/>
      <c r="AC76" s="45"/>
    </row>
    <row r="77" spans="1:265" ht="20.100000000000001" customHeight="1" thickTop="1" x14ac:dyDescent="0.2">
      <c r="B77" s="96" t="s">
        <v>185</v>
      </c>
      <c r="C77" s="97" t="s">
        <v>202</v>
      </c>
      <c r="D77" s="97"/>
      <c r="E77" s="97"/>
      <c r="F77" s="97"/>
      <c r="G77" s="97"/>
      <c r="H77" s="97"/>
      <c r="I77" s="97"/>
      <c r="J77" s="97"/>
      <c r="K77" s="98"/>
      <c r="L77" s="98">
        <f>SUM(L73:L76)</f>
        <v>42900</v>
      </c>
      <c r="M77" s="59"/>
      <c r="N77" s="59"/>
      <c r="O77" s="59"/>
      <c r="P77" s="59"/>
      <c r="Q77" s="59"/>
      <c r="R77" s="59"/>
      <c r="S77" s="59"/>
      <c r="T77" s="104"/>
      <c r="U77" s="103"/>
      <c r="V77" s="34"/>
      <c r="W77" s="34"/>
      <c r="X77" s="34"/>
      <c r="Y77" s="34"/>
      <c r="Z77" s="34"/>
      <c r="AA77" s="34"/>
      <c r="AB77" s="34"/>
      <c r="AC77" s="34"/>
      <c r="AD77" s="34"/>
      <c r="AE77" s="34"/>
      <c r="AF77" s="34"/>
      <c r="AG77" s="34"/>
      <c r="AH77" s="34"/>
      <c r="AI77" s="34"/>
      <c r="AJ77" s="34"/>
      <c r="AK77" s="34"/>
      <c r="AL77" s="34"/>
      <c r="AM77" s="34"/>
      <c r="AN77" s="34"/>
      <c r="AO77" s="34"/>
      <c r="AP77" s="34"/>
      <c r="AQ77" s="34"/>
      <c r="AR77" s="34"/>
      <c r="AS77" s="34"/>
      <c r="AT77" s="34"/>
      <c r="AU77" s="34"/>
      <c r="AV77" s="34"/>
      <c r="AW77" s="34"/>
      <c r="AX77" s="34"/>
      <c r="AY77" s="34"/>
      <c r="AZ77" s="34"/>
      <c r="BA77" s="34"/>
      <c r="BB77" s="34"/>
      <c r="BC77" s="34"/>
      <c r="BD77" s="34"/>
      <c r="BE77" s="34"/>
      <c r="BF77" s="34"/>
      <c r="BG77" s="34"/>
      <c r="BH77" s="34"/>
      <c r="BI77" s="34"/>
      <c r="BJ77" s="34"/>
      <c r="BK77" s="34"/>
      <c r="BL77" s="34"/>
      <c r="BM77" s="34"/>
      <c r="BN77" s="34"/>
      <c r="BO77" s="34"/>
      <c r="BP77" s="34"/>
      <c r="BQ77" s="34"/>
      <c r="BR77" s="34"/>
      <c r="BS77" s="34"/>
      <c r="BT77" s="34"/>
      <c r="BU77" s="34"/>
      <c r="BV77" s="34"/>
      <c r="BW77" s="34"/>
      <c r="BX77" s="34"/>
      <c r="BY77" s="34"/>
      <c r="BZ77" s="34"/>
      <c r="CA77" s="34"/>
      <c r="CB77" s="34"/>
      <c r="CC77" s="34"/>
      <c r="CD77" s="34"/>
      <c r="CE77" s="34"/>
      <c r="CF77" s="34"/>
      <c r="CG77" s="34"/>
      <c r="CH77" s="34"/>
      <c r="CI77" s="34"/>
      <c r="CJ77" s="34"/>
      <c r="CK77" s="34"/>
      <c r="CL77" s="34"/>
      <c r="CM77" s="34"/>
      <c r="CN77" s="34"/>
      <c r="CO77" s="34"/>
      <c r="CP77" s="34"/>
      <c r="CQ77" s="34"/>
      <c r="CR77" s="34"/>
      <c r="CS77" s="34"/>
      <c r="CT77" s="34"/>
      <c r="CU77" s="34"/>
      <c r="CV77" s="34"/>
      <c r="CW77" s="34"/>
      <c r="CX77" s="34"/>
      <c r="CY77" s="34"/>
      <c r="CZ77" s="34"/>
      <c r="DA77" s="34"/>
      <c r="DB77" s="34"/>
      <c r="DC77" s="34"/>
      <c r="DD77" s="34"/>
      <c r="DE77" s="34"/>
      <c r="DF77" s="34"/>
      <c r="DG77" s="34"/>
      <c r="DH77" s="34"/>
      <c r="DI77" s="34"/>
      <c r="DJ77" s="34"/>
      <c r="DK77" s="34"/>
      <c r="DL77" s="34"/>
      <c r="DM77" s="34"/>
      <c r="DN77" s="34"/>
      <c r="DO77" s="34"/>
      <c r="DP77" s="34"/>
      <c r="DQ77" s="34"/>
      <c r="DR77" s="34"/>
      <c r="DS77" s="34"/>
      <c r="DT77" s="34"/>
      <c r="DU77" s="34"/>
      <c r="DV77" s="34"/>
      <c r="DW77" s="34"/>
      <c r="DX77" s="34"/>
      <c r="DY77" s="34"/>
      <c r="DZ77" s="34"/>
      <c r="EA77" s="34"/>
      <c r="EB77" s="34"/>
      <c r="EC77" s="34"/>
      <c r="ED77" s="34"/>
      <c r="EE77" s="34"/>
      <c r="EF77" s="34"/>
      <c r="EG77" s="34"/>
      <c r="EH77" s="34"/>
      <c r="EI77" s="34"/>
      <c r="EJ77" s="34"/>
      <c r="EK77" s="34"/>
      <c r="EL77" s="34"/>
      <c r="EM77" s="34"/>
      <c r="EN77" s="34"/>
      <c r="EO77" s="34"/>
      <c r="EP77" s="34"/>
      <c r="EQ77" s="34"/>
      <c r="ER77" s="34"/>
      <c r="ES77" s="34"/>
      <c r="ET77" s="34"/>
      <c r="EU77" s="34"/>
      <c r="EV77" s="34"/>
      <c r="EW77" s="34"/>
      <c r="EX77" s="34"/>
      <c r="EY77" s="34"/>
      <c r="EZ77" s="34"/>
      <c r="FA77" s="34"/>
      <c r="FB77" s="34"/>
      <c r="FC77" s="34"/>
      <c r="FD77" s="34"/>
      <c r="FE77" s="34"/>
      <c r="FF77" s="34"/>
      <c r="FG77" s="34"/>
      <c r="FH77" s="34"/>
      <c r="FI77" s="34"/>
      <c r="FJ77" s="34"/>
      <c r="FK77" s="34"/>
      <c r="FL77" s="34"/>
      <c r="FM77" s="34"/>
      <c r="FN77" s="34"/>
      <c r="FO77" s="34"/>
      <c r="FP77" s="34"/>
      <c r="FQ77" s="34"/>
      <c r="FR77" s="34"/>
      <c r="FS77" s="34"/>
      <c r="FT77" s="34"/>
      <c r="FU77" s="34"/>
      <c r="FV77" s="34"/>
      <c r="FW77" s="34"/>
      <c r="FX77" s="34"/>
      <c r="FY77" s="34"/>
      <c r="FZ77" s="34"/>
      <c r="GA77" s="34"/>
      <c r="GB77" s="34"/>
      <c r="GC77" s="34"/>
      <c r="GD77" s="34"/>
      <c r="GE77" s="34"/>
      <c r="GF77" s="34"/>
      <c r="GG77" s="34"/>
      <c r="GH77" s="34"/>
      <c r="GI77" s="34"/>
      <c r="GJ77" s="34"/>
      <c r="GK77" s="34"/>
      <c r="GL77" s="34"/>
      <c r="GM77" s="34"/>
      <c r="GN77" s="34"/>
      <c r="GO77" s="34"/>
      <c r="GP77" s="34"/>
      <c r="GQ77" s="34"/>
      <c r="GR77" s="34"/>
      <c r="GS77" s="34"/>
      <c r="GT77" s="34"/>
      <c r="GU77" s="34"/>
      <c r="GV77" s="34"/>
      <c r="GW77" s="34"/>
      <c r="GX77" s="34"/>
      <c r="GY77" s="34"/>
      <c r="GZ77" s="34"/>
      <c r="HA77" s="34"/>
      <c r="HB77" s="34"/>
      <c r="HC77" s="34"/>
      <c r="HD77" s="34"/>
      <c r="HE77" s="34"/>
      <c r="HF77" s="34"/>
      <c r="HG77" s="34"/>
      <c r="HH77" s="34"/>
      <c r="HI77" s="34"/>
      <c r="HJ77" s="34"/>
      <c r="HK77" s="34"/>
      <c r="HL77" s="34"/>
      <c r="HM77" s="34"/>
      <c r="HN77" s="34"/>
      <c r="HO77" s="34"/>
      <c r="HP77" s="34"/>
      <c r="HQ77" s="34"/>
      <c r="HR77" s="34"/>
      <c r="HS77" s="34"/>
      <c r="HT77" s="34"/>
      <c r="HU77" s="34"/>
      <c r="HV77" s="34"/>
      <c r="HW77" s="34"/>
      <c r="HX77" s="34"/>
      <c r="HY77" s="34"/>
      <c r="HZ77" s="34"/>
      <c r="IA77" s="34"/>
      <c r="IB77" s="34"/>
      <c r="IC77" s="34"/>
      <c r="ID77" s="34"/>
      <c r="IE77" s="34"/>
      <c r="IF77" s="34"/>
      <c r="IG77" s="34"/>
      <c r="IH77" s="34"/>
      <c r="II77" s="34"/>
      <c r="IJ77" s="34"/>
      <c r="IK77" s="34"/>
      <c r="IL77" s="34"/>
      <c r="IM77" s="34"/>
      <c r="IN77" s="34"/>
      <c r="IO77" s="34"/>
      <c r="IP77" s="34"/>
      <c r="IQ77" s="34"/>
      <c r="IR77" s="34"/>
      <c r="IS77" s="34"/>
      <c r="IT77" s="34"/>
      <c r="IU77" s="34"/>
      <c r="IV77" s="34"/>
      <c r="IW77" s="34"/>
      <c r="IX77" s="34"/>
      <c r="IY77" s="34"/>
      <c r="IZ77" s="34"/>
      <c r="JA77" s="34"/>
      <c r="JB77" s="34"/>
      <c r="JC77" s="274"/>
      <c r="JD77" s="274"/>
      <c r="JE77" s="274"/>
    </row>
    <row r="78" spans="1:265" ht="20.100000000000001" customHeight="1" x14ac:dyDescent="0.2">
      <c r="B78" s="43"/>
      <c r="C78" s="59"/>
      <c r="D78" s="59"/>
      <c r="E78" s="59"/>
      <c r="F78" s="59"/>
      <c r="G78" s="59"/>
      <c r="H78" s="59"/>
      <c r="I78" s="59"/>
      <c r="J78" s="59"/>
      <c r="K78" s="59"/>
      <c r="L78" s="59"/>
      <c r="M78" s="59"/>
      <c r="N78" s="59"/>
      <c r="O78" s="59"/>
      <c r="P78" s="59"/>
      <c r="Q78" s="59"/>
      <c r="R78" s="59"/>
      <c r="S78" s="59"/>
      <c r="T78" s="104"/>
      <c r="U78" s="103"/>
      <c r="V78" s="34"/>
      <c r="W78" s="34"/>
      <c r="X78" s="34"/>
      <c r="Y78" s="34"/>
      <c r="Z78" s="34"/>
      <c r="AA78" s="34"/>
      <c r="AB78" s="34"/>
      <c r="AC78" s="34"/>
      <c r="AD78" s="34"/>
      <c r="AE78" s="34"/>
      <c r="AF78" s="34"/>
      <c r="AG78" s="34"/>
      <c r="AH78" s="34"/>
      <c r="AI78" s="34"/>
      <c r="AJ78" s="34"/>
      <c r="AK78" s="34"/>
      <c r="AL78" s="34"/>
      <c r="AM78" s="34"/>
      <c r="AN78" s="34"/>
      <c r="AO78" s="34"/>
      <c r="AP78" s="34"/>
      <c r="AQ78" s="34"/>
      <c r="AR78" s="34"/>
      <c r="AS78" s="34"/>
      <c r="AT78" s="34"/>
      <c r="AU78" s="34"/>
      <c r="AV78" s="34"/>
      <c r="AW78" s="34"/>
      <c r="AX78" s="34"/>
      <c r="AY78" s="34"/>
      <c r="AZ78" s="34"/>
      <c r="BA78" s="34"/>
      <c r="BB78" s="34"/>
      <c r="BC78" s="34"/>
      <c r="BD78" s="34"/>
      <c r="BE78" s="34"/>
      <c r="BF78" s="34"/>
      <c r="BG78" s="34"/>
      <c r="BH78" s="34"/>
      <c r="BI78" s="34"/>
      <c r="BJ78" s="34"/>
      <c r="BK78" s="34"/>
      <c r="BL78" s="34"/>
      <c r="BM78" s="34"/>
      <c r="BN78" s="34"/>
      <c r="BO78" s="34"/>
      <c r="BP78" s="34"/>
      <c r="BQ78" s="34"/>
      <c r="BR78" s="34"/>
      <c r="BS78" s="34"/>
      <c r="BT78" s="34"/>
      <c r="BU78" s="34"/>
      <c r="BV78" s="34"/>
      <c r="BW78" s="34"/>
      <c r="BX78" s="34"/>
      <c r="BY78" s="34"/>
      <c r="BZ78" s="34"/>
      <c r="CA78" s="34"/>
      <c r="CB78" s="34"/>
      <c r="CC78" s="34"/>
      <c r="CD78" s="34"/>
      <c r="CE78" s="34"/>
      <c r="CF78" s="34"/>
      <c r="CG78" s="34"/>
      <c r="CH78" s="34"/>
      <c r="CI78" s="34"/>
      <c r="CJ78" s="34"/>
      <c r="CK78" s="34"/>
      <c r="CL78" s="34"/>
      <c r="CM78" s="34"/>
      <c r="CN78" s="34"/>
      <c r="CO78" s="34"/>
      <c r="CP78" s="34"/>
      <c r="CQ78" s="34"/>
      <c r="CR78" s="34"/>
      <c r="CS78" s="34"/>
      <c r="CT78" s="34"/>
      <c r="CU78" s="34"/>
      <c r="CV78" s="34"/>
      <c r="CW78" s="34"/>
      <c r="CX78" s="34"/>
      <c r="CY78" s="34"/>
      <c r="CZ78" s="34"/>
      <c r="DA78" s="34"/>
      <c r="DB78" s="34"/>
      <c r="DC78" s="34"/>
      <c r="DD78" s="34"/>
      <c r="DE78" s="34"/>
      <c r="DF78" s="34"/>
      <c r="DG78" s="34"/>
      <c r="DH78" s="34"/>
      <c r="DI78" s="34"/>
      <c r="DJ78" s="34"/>
      <c r="DK78" s="34"/>
      <c r="DL78" s="34"/>
      <c r="DM78" s="34"/>
      <c r="DN78" s="34"/>
      <c r="DO78" s="34"/>
      <c r="DP78" s="34"/>
      <c r="DQ78" s="34"/>
      <c r="DR78" s="34"/>
      <c r="DS78" s="34"/>
      <c r="DT78" s="34"/>
      <c r="DU78" s="34"/>
      <c r="DV78" s="34"/>
      <c r="DW78" s="34"/>
      <c r="DX78" s="34"/>
      <c r="DY78" s="34"/>
      <c r="DZ78" s="34"/>
      <c r="EA78" s="34"/>
      <c r="EB78" s="34"/>
      <c r="EC78" s="34"/>
      <c r="ED78" s="34"/>
      <c r="EE78" s="34"/>
      <c r="EF78" s="34"/>
      <c r="EG78" s="34"/>
      <c r="EH78" s="34"/>
      <c r="EI78" s="34"/>
      <c r="EJ78" s="34"/>
      <c r="EK78" s="34"/>
      <c r="EL78" s="34"/>
      <c r="EM78" s="34"/>
      <c r="EN78" s="34"/>
      <c r="EO78" s="34"/>
      <c r="EP78" s="34"/>
      <c r="EQ78" s="34"/>
      <c r="ER78" s="34"/>
      <c r="ES78" s="34"/>
      <c r="ET78" s="34"/>
      <c r="EU78" s="34"/>
      <c r="EV78" s="34"/>
      <c r="EW78" s="34"/>
      <c r="EX78" s="34"/>
      <c r="EY78" s="34"/>
      <c r="EZ78" s="34"/>
      <c r="FA78" s="34"/>
      <c r="FB78" s="34"/>
      <c r="FC78" s="34"/>
      <c r="FD78" s="34"/>
      <c r="FE78" s="34"/>
      <c r="FF78" s="34"/>
      <c r="FG78" s="34"/>
      <c r="FH78" s="34"/>
      <c r="FI78" s="34"/>
      <c r="FJ78" s="34"/>
      <c r="FK78" s="34"/>
      <c r="FL78" s="34"/>
      <c r="FM78" s="34"/>
      <c r="FN78" s="34"/>
      <c r="FO78" s="34"/>
      <c r="FP78" s="34"/>
      <c r="FQ78" s="34"/>
      <c r="FR78" s="34"/>
      <c r="FS78" s="34"/>
      <c r="FT78" s="34"/>
      <c r="FU78" s="34"/>
      <c r="FV78" s="34"/>
      <c r="FW78" s="34"/>
      <c r="FX78" s="34"/>
      <c r="FY78" s="34"/>
      <c r="FZ78" s="34"/>
      <c r="GA78" s="34"/>
      <c r="GB78" s="34"/>
      <c r="GC78" s="34"/>
      <c r="GD78" s="34"/>
      <c r="GE78" s="34"/>
      <c r="GF78" s="34"/>
      <c r="GG78" s="34"/>
      <c r="GH78" s="34"/>
      <c r="GI78" s="34"/>
      <c r="GJ78" s="34"/>
      <c r="GK78" s="34"/>
      <c r="GL78" s="34"/>
      <c r="GM78" s="34"/>
      <c r="GN78" s="34"/>
      <c r="GO78" s="34"/>
      <c r="GP78" s="34"/>
      <c r="GQ78" s="34"/>
      <c r="GR78" s="34"/>
      <c r="GS78" s="34"/>
      <c r="GT78" s="34"/>
      <c r="GU78" s="34"/>
      <c r="GV78" s="34"/>
      <c r="GW78" s="34"/>
      <c r="GX78" s="34"/>
      <c r="GY78" s="34"/>
      <c r="GZ78" s="34"/>
      <c r="HA78" s="34"/>
      <c r="HB78" s="34"/>
      <c r="HC78" s="34"/>
      <c r="HD78" s="34"/>
      <c r="HE78" s="34"/>
      <c r="HF78" s="34"/>
      <c r="HG78" s="34"/>
      <c r="HH78" s="34"/>
      <c r="HI78" s="34"/>
      <c r="HJ78" s="34"/>
      <c r="HK78" s="34"/>
      <c r="HL78" s="34"/>
      <c r="HM78" s="34"/>
      <c r="HN78" s="34"/>
      <c r="HO78" s="34"/>
      <c r="HP78" s="34"/>
      <c r="HQ78" s="34"/>
      <c r="HR78" s="34"/>
      <c r="HS78" s="34"/>
      <c r="HT78" s="34"/>
      <c r="HU78" s="34"/>
      <c r="HV78" s="34"/>
      <c r="HW78" s="34"/>
      <c r="HX78" s="34"/>
      <c r="HY78" s="34"/>
      <c r="HZ78" s="34"/>
      <c r="IA78" s="34"/>
      <c r="IB78" s="34"/>
      <c r="IC78" s="34"/>
      <c r="ID78" s="34"/>
      <c r="IE78" s="34"/>
      <c r="IF78" s="34"/>
      <c r="IG78" s="34"/>
      <c r="IH78" s="34"/>
      <c r="II78" s="34"/>
      <c r="IJ78" s="34"/>
      <c r="IK78" s="34"/>
      <c r="IL78" s="34"/>
      <c r="IM78" s="34"/>
      <c r="IN78" s="34"/>
      <c r="IO78" s="34"/>
      <c r="IP78" s="34"/>
      <c r="IQ78" s="34"/>
      <c r="IR78" s="34"/>
      <c r="IS78" s="34"/>
      <c r="IT78" s="34"/>
      <c r="IU78" s="34"/>
      <c r="IV78" s="34"/>
      <c r="IW78" s="34"/>
      <c r="IX78" s="34"/>
      <c r="IY78" s="34"/>
      <c r="IZ78" s="34"/>
      <c r="JA78" s="34"/>
      <c r="JB78" s="34"/>
      <c r="JC78" s="274"/>
      <c r="JD78" s="274"/>
      <c r="JE78" s="274"/>
    </row>
    <row r="79" spans="1:265" s="337" customFormat="1" ht="20.100000000000001" customHeight="1" x14ac:dyDescent="0.2">
      <c r="A79" s="332"/>
      <c r="B79" s="338" t="s">
        <v>461</v>
      </c>
      <c r="C79" s="333"/>
      <c r="D79" s="333"/>
      <c r="E79" s="333"/>
      <c r="F79" s="333"/>
      <c r="G79" s="333"/>
      <c r="H79" s="333"/>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4"/>
      <c r="AG79" s="335"/>
      <c r="AH79" s="335"/>
      <c r="AI79" s="336"/>
      <c r="AJ79" s="336"/>
      <c r="AK79" s="336"/>
      <c r="AL79" s="336"/>
      <c r="AM79" s="336"/>
      <c r="AN79" s="336"/>
      <c r="AO79" s="336"/>
      <c r="AP79" s="336"/>
      <c r="AQ79" s="336"/>
      <c r="AR79" s="336"/>
      <c r="AS79" s="336"/>
      <c r="AT79" s="336"/>
      <c r="AU79" s="336"/>
      <c r="AV79" s="336"/>
      <c r="AW79" s="336"/>
      <c r="AX79" s="336"/>
      <c r="AY79" s="336"/>
      <c r="AZ79" s="336"/>
      <c r="BA79" s="336"/>
      <c r="BB79" s="336"/>
      <c r="BC79" s="336"/>
      <c r="BD79" s="336"/>
      <c r="BE79" s="336"/>
      <c r="BF79" s="336"/>
      <c r="BG79" s="336"/>
      <c r="BH79" s="336"/>
      <c r="BI79" s="336"/>
      <c r="BJ79" s="336"/>
      <c r="BK79" s="336"/>
      <c r="BL79" s="336"/>
      <c r="BM79" s="336"/>
      <c r="BN79" s="336"/>
      <c r="BO79" s="336"/>
      <c r="BP79" s="336"/>
      <c r="BQ79" s="336"/>
      <c r="BR79" s="336"/>
      <c r="BS79" s="336"/>
      <c r="BT79" s="336"/>
      <c r="BU79" s="336"/>
      <c r="BV79" s="336"/>
      <c r="BW79" s="336"/>
      <c r="BX79" s="336"/>
      <c r="BY79" s="336"/>
      <c r="BZ79" s="336"/>
      <c r="CA79" s="336"/>
      <c r="CB79" s="336"/>
      <c r="CC79" s="336"/>
      <c r="CD79" s="336"/>
      <c r="CE79" s="336"/>
      <c r="CF79" s="336"/>
      <c r="CG79" s="336"/>
      <c r="CH79" s="336"/>
      <c r="CI79" s="336"/>
      <c r="CJ79" s="336"/>
      <c r="CK79" s="336"/>
      <c r="CL79" s="336"/>
      <c r="CM79" s="336"/>
      <c r="CN79" s="336"/>
      <c r="CO79" s="336"/>
      <c r="CP79" s="336"/>
      <c r="CQ79" s="336"/>
      <c r="CR79" s="336"/>
      <c r="CS79" s="336"/>
      <c r="CT79" s="336"/>
      <c r="CU79" s="336"/>
      <c r="CV79" s="336"/>
      <c r="CW79" s="336"/>
      <c r="CX79" s="336"/>
      <c r="CY79" s="336"/>
      <c r="CZ79" s="336"/>
      <c r="DA79" s="336"/>
      <c r="DB79" s="336"/>
      <c r="DC79" s="336"/>
      <c r="DD79" s="336"/>
      <c r="DE79" s="336"/>
      <c r="DF79" s="336"/>
      <c r="DG79" s="336"/>
      <c r="DH79" s="336"/>
      <c r="DI79" s="336"/>
      <c r="DJ79" s="336"/>
      <c r="DK79" s="336"/>
      <c r="DL79" s="336"/>
      <c r="DM79" s="336"/>
      <c r="DN79" s="336"/>
      <c r="DO79" s="336"/>
      <c r="DP79" s="336"/>
      <c r="DQ79" s="336"/>
      <c r="DR79" s="336"/>
      <c r="DS79" s="336"/>
      <c r="DT79" s="336"/>
      <c r="DU79" s="336"/>
      <c r="DV79" s="336"/>
      <c r="DW79" s="336"/>
      <c r="DX79" s="336"/>
      <c r="DY79" s="336"/>
      <c r="DZ79" s="336"/>
      <c r="EA79" s="336"/>
      <c r="EB79" s="336"/>
      <c r="EC79" s="336"/>
      <c r="ED79" s="336"/>
      <c r="EE79" s="336"/>
      <c r="EF79" s="336"/>
      <c r="EG79" s="336"/>
      <c r="EH79" s="336"/>
      <c r="EI79" s="336"/>
      <c r="EJ79" s="336"/>
      <c r="EK79" s="336"/>
      <c r="EL79" s="336"/>
      <c r="EM79" s="336"/>
      <c r="EN79" s="336"/>
      <c r="EO79" s="336"/>
      <c r="EP79" s="336"/>
      <c r="EQ79" s="336"/>
      <c r="ER79" s="336"/>
      <c r="ES79" s="336"/>
      <c r="ET79" s="336"/>
      <c r="EU79" s="336"/>
      <c r="EV79" s="336"/>
      <c r="EW79" s="336"/>
      <c r="EX79" s="336"/>
      <c r="EY79" s="336"/>
      <c r="EZ79" s="336"/>
      <c r="FA79" s="336"/>
      <c r="FB79" s="336"/>
      <c r="FC79" s="336"/>
      <c r="FD79" s="336"/>
      <c r="FE79" s="336"/>
      <c r="FF79" s="336"/>
      <c r="FG79" s="336"/>
      <c r="FH79" s="336"/>
      <c r="FI79" s="336"/>
      <c r="FJ79" s="336"/>
      <c r="FK79" s="336"/>
      <c r="FL79" s="336"/>
      <c r="FM79" s="336"/>
      <c r="FN79" s="336"/>
      <c r="FO79" s="336"/>
      <c r="FP79" s="336"/>
      <c r="FQ79" s="336"/>
      <c r="FR79" s="336"/>
      <c r="FS79" s="336"/>
      <c r="FT79" s="336"/>
      <c r="FU79" s="336"/>
      <c r="FV79" s="336"/>
      <c r="FW79" s="336"/>
      <c r="FX79" s="336"/>
      <c r="FY79" s="336"/>
      <c r="FZ79" s="336"/>
      <c r="GA79" s="336"/>
      <c r="GB79" s="336"/>
      <c r="GC79" s="336"/>
      <c r="GD79" s="336"/>
      <c r="GE79" s="336"/>
      <c r="GF79" s="336"/>
      <c r="GG79" s="336"/>
      <c r="GH79" s="336"/>
      <c r="GI79" s="336"/>
      <c r="GJ79" s="336"/>
      <c r="GK79" s="336"/>
      <c r="GL79" s="336"/>
      <c r="GM79" s="336"/>
      <c r="GN79" s="336"/>
      <c r="GO79" s="336"/>
      <c r="GP79" s="336"/>
      <c r="GQ79" s="336"/>
      <c r="GR79" s="336"/>
      <c r="GS79" s="336"/>
      <c r="GT79" s="336"/>
      <c r="GU79" s="336"/>
      <c r="GV79" s="336"/>
      <c r="GW79" s="336"/>
      <c r="GX79" s="336"/>
      <c r="GY79" s="336"/>
      <c r="GZ79" s="336"/>
      <c r="HA79" s="336"/>
      <c r="HB79" s="336"/>
      <c r="HC79" s="336"/>
      <c r="HD79" s="336"/>
      <c r="HE79" s="336"/>
      <c r="HF79" s="336"/>
      <c r="HG79" s="336"/>
      <c r="HH79" s="336"/>
      <c r="HI79" s="336"/>
      <c r="HJ79" s="336"/>
      <c r="HK79" s="336"/>
      <c r="HL79" s="336"/>
      <c r="HM79" s="336"/>
      <c r="HN79" s="336"/>
      <c r="HO79" s="336"/>
      <c r="HP79" s="336"/>
      <c r="HQ79" s="336"/>
      <c r="HR79" s="336"/>
      <c r="HS79" s="336"/>
      <c r="HT79" s="336"/>
      <c r="HU79" s="336"/>
      <c r="HV79" s="336"/>
      <c r="HW79" s="336"/>
      <c r="HX79" s="336"/>
      <c r="HY79" s="336"/>
      <c r="HZ79" s="336"/>
      <c r="IA79" s="336"/>
      <c r="IB79" s="336"/>
      <c r="IC79" s="336"/>
      <c r="ID79" s="336"/>
      <c r="IE79" s="336"/>
      <c r="IF79" s="336"/>
      <c r="IG79" s="336"/>
      <c r="IH79" s="336"/>
      <c r="II79" s="336"/>
      <c r="IJ79" s="336"/>
      <c r="IK79" s="336"/>
      <c r="IL79" s="336"/>
      <c r="IM79" s="336"/>
      <c r="IN79" s="336"/>
      <c r="IO79" s="336"/>
      <c r="IP79" s="336"/>
      <c r="IQ79" s="336"/>
      <c r="IR79" s="336"/>
      <c r="IS79" s="336"/>
      <c r="IT79" s="336"/>
      <c r="IU79" s="336"/>
      <c r="IV79" s="336"/>
      <c r="IW79" s="336"/>
      <c r="IX79" s="336"/>
      <c r="IY79" s="336"/>
      <c r="IZ79" s="336"/>
      <c r="JA79" s="336"/>
      <c r="JB79" s="336"/>
      <c r="JC79" s="336"/>
      <c r="JD79" s="336"/>
      <c r="JE79" s="336"/>
    </row>
    <row r="80" spans="1:265" ht="20.100000000000001" customHeight="1" x14ac:dyDescent="0.2">
      <c r="B80" s="38" t="s">
        <v>172</v>
      </c>
      <c r="C80" s="635" t="s">
        <v>183</v>
      </c>
      <c r="D80" s="636"/>
      <c r="E80" s="636"/>
      <c r="F80" s="636"/>
      <c r="G80" s="636"/>
      <c r="H80" s="636"/>
      <c r="I80" s="261"/>
      <c r="J80" s="261"/>
      <c r="K80" s="201"/>
      <c r="L80" s="100" t="s">
        <v>189</v>
      </c>
      <c r="M80" s="94"/>
      <c r="N80" s="94"/>
      <c r="O80" s="94"/>
      <c r="P80" s="94"/>
      <c r="Q80" s="94"/>
      <c r="R80" s="59"/>
      <c r="S80" s="59"/>
      <c r="T80" s="45"/>
      <c r="U80" s="45"/>
      <c r="V80" s="45"/>
      <c r="W80" s="45"/>
      <c r="X80" s="45"/>
      <c r="Y80" s="45"/>
      <c r="Z80" s="45"/>
      <c r="AA80" s="45"/>
      <c r="AB80" s="45"/>
      <c r="AC80" s="45"/>
      <c r="AD80" s="45"/>
      <c r="AE80" s="45"/>
      <c r="AF80" s="75"/>
    </row>
    <row r="81" spans="1:265" ht="19.5" customHeight="1" x14ac:dyDescent="0.2">
      <c r="B81" s="331" t="s">
        <v>190</v>
      </c>
      <c r="C81" s="62">
        <v>1</v>
      </c>
      <c r="D81" s="62" t="s">
        <v>184</v>
      </c>
      <c r="E81" s="70" t="str">
        <f>IF($E$31="","",$E$31)</f>
        <v/>
      </c>
      <c r="F81" s="62" t="str">
        <f>IF($F$31="","",$F$31)</f>
        <v/>
      </c>
      <c r="G81" s="61">
        <f>G31</f>
        <v>6000</v>
      </c>
      <c r="H81" s="62" t="s">
        <v>175</v>
      </c>
      <c r="I81" s="63"/>
      <c r="J81" s="66"/>
      <c r="K81" s="69"/>
      <c r="L81" s="99">
        <f>IF($M$24="Ⅳ相",ROUNDDOWN(C81*E81*G81,0),IF($M$24="拡大治験",ROUNDDOWN(C81*E81*G81,0),ROUNDDOWN(C81*G81,0)))</f>
        <v>6000</v>
      </c>
      <c r="M81" s="45"/>
      <c r="N81" s="45"/>
      <c r="O81" s="45"/>
      <c r="P81" s="45"/>
      <c r="R81" s="45"/>
      <c r="S81" s="45"/>
      <c r="T81" s="45"/>
      <c r="U81" s="45"/>
      <c r="V81" s="45"/>
      <c r="W81" s="45"/>
      <c r="X81" s="45"/>
      <c r="Y81" s="45"/>
      <c r="Z81" s="45"/>
      <c r="AA81" s="45"/>
      <c r="AB81" s="45"/>
      <c r="AC81" s="45"/>
      <c r="AD81" s="45"/>
      <c r="AE81" s="45"/>
      <c r="AF81" s="75"/>
    </row>
    <row r="82" spans="1:265" ht="20.100000000000001" customHeight="1" x14ac:dyDescent="0.2">
      <c r="B82" s="540" t="s">
        <v>601</v>
      </c>
      <c r="C82" s="62">
        <f>C81</f>
        <v>1</v>
      </c>
      <c r="D82" s="62" t="s">
        <v>184</v>
      </c>
      <c r="E82" s="70" t="str">
        <f>IF($E$32="","",$E$32)</f>
        <v/>
      </c>
      <c r="F82" s="62" t="str">
        <f>IF($F$32="","",$F$32)</f>
        <v/>
      </c>
      <c r="G82" s="61">
        <f>G32</f>
        <v>4000</v>
      </c>
      <c r="H82" s="62" t="s">
        <v>175</v>
      </c>
      <c r="I82" s="62"/>
      <c r="J82" s="62"/>
      <c r="K82" s="68"/>
      <c r="L82" s="95">
        <f>IF($M$24="Ⅳ相",ROUNDDOWN(C82*E82*G82,0),IF($M$24="拡大治験",ROUNDDOWN(C82*E82*G82,0),ROUNDDOWN(C82*G82,0)))</f>
        <v>4000</v>
      </c>
      <c r="M82" s="45"/>
      <c r="N82" s="45"/>
      <c r="O82" s="45"/>
      <c r="P82" s="45"/>
      <c r="R82" s="45"/>
      <c r="S82" s="45"/>
      <c r="T82" s="59"/>
      <c r="U82" s="59"/>
      <c r="V82" s="59"/>
      <c r="W82" s="59"/>
      <c r="X82" s="59"/>
      <c r="Y82" s="59"/>
      <c r="Z82" s="59"/>
      <c r="AA82" s="59"/>
      <c r="AB82" s="59"/>
      <c r="AC82" s="59"/>
      <c r="AD82" s="45"/>
      <c r="AE82" s="45"/>
      <c r="AF82" s="75"/>
    </row>
    <row r="83" spans="1:265" ht="20.100000000000001" customHeight="1" x14ac:dyDescent="0.2">
      <c r="B83" s="46" t="s">
        <v>191</v>
      </c>
      <c r="C83" s="63" t="s">
        <v>200</v>
      </c>
      <c r="D83" s="63"/>
      <c r="E83" s="63"/>
      <c r="F83" s="63"/>
      <c r="G83" s="63"/>
      <c r="H83" s="63"/>
      <c r="I83" s="63"/>
      <c r="J83" s="63"/>
      <c r="K83" s="69"/>
      <c r="L83" s="69">
        <f>ROUNDDOWN(SUM(L81:L82)*10%,0)</f>
        <v>1000</v>
      </c>
      <c r="M83" s="45"/>
      <c r="N83" s="45"/>
      <c r="O83" s="45"/>
      <c r="P83" s="45"/>
      <c r="R83" s="45"/>
      <c r="S83" s="45"/>
      <c r="T83" s="45"/>
      <c r="U83" s="45"/>
      <c r="V83" s="45"/>
      <c r="W83" s="45"/>
      <c r="X83" s="45"/>
      <c r="Y83" s="45"/>
      <c r="Z83" s="45"/>
      <c r="AA83" s="45"/>
      <c r="AB83" s="45"/>
      <c r="AC83" s="45"/>
    </row>
    <row r="84" spans="1:265" ht="20.100000000000001" customHeight="1" thickBot="1" x14ac:dyDescent="0.25">
      <c r="B84" s="89" t="s">
        <v>192</v>
      </c>
      <c r="C84" s="90" t="s">
        <v>201</v>
      </c>
      <c r="D84" s="90"/>
      <c r="E84" s="90"/>
      <c r="F84" s="90"/>
      <c r="G84" s="90"/>
      <c r="H84" s="90"/>
      <c r="I84" s="90"/>
      <c r="J84" s="90"/>
      <c r="K84" s="91"/>
      <c r="L84" s="91">
        <f>ROUNDDOWN(SUM(L81:L83)*30%,0)</f>
        <v>3300</v>
      </c>
      <c r="M84" s="45"/>
      <c r="N84" s="45"/>
      <c r="O84" s="45"/>
      <c r="P84" s="45"/>
      <c r="R84" s="45"/>
      <c r="S84" s="45"/>
      <c r="T84" s="67"/>
      <c r="U84" s="45"/>
      <c r="V84" s="45"/>
      <c r="W84" s="45"/>
      <c r="X84" s="45"/>
      <c r="Y84" s="45"/>
      <c r="Z84" s="45"/>
      <c r="AA84" s="45"/>
      <c r="AB84" s="45"/>
      <c r="AC84" s="45"/>
    </row>
    <row r="85" spans="1:265" ht="20.100000000000001" customHeight="1" thickTop="1" x14ac:dyDescent="0.2">
      <c r="B85" s="96" t="s">
        <v>185</v>
      </c>
      <c r="C85" s="97" t="s">
        <v>202</v>
      </c>
      <c r="D85" s="97"/>
      <c r="E85" s="97"/>
      <c r="F85" s="97"/>
      <c r="G85" s="97"/>
      <c r="H85" s="97"/>
      <c r="I85" s="97"/>
      <c r="J85" s="97"/>
      <c r="K85" s="98"/>
      <c r="L85" s="98">
        <f>SUM(L81:L84)</f>
        <v>14300</v>
      </c>
      <c r="M85" s="59"/>
      <c r="N85" s="59"/>
      <c r="O85" s="59"/>
      <c r="P85" s="59"/>
      <c r="Q85" s="59"/>
      <c r="R85" s="59"/>
      <c r="S85" s="59"/>
      <c r="T85" s="104"/>
      <c r="U85" s="103"/>
      <c r="V85" s="34"/>
      <c r="W85" s="34"/>
      <c r="X85" s="34"/>
      <c r="Y85" s="34"/>
      <c r="Z85" s="34"/>
      <c r="AA85" s="34"/>
      <c r="AB85" s="34"/>
      <c r="AC85" s="34"/>
      <c r="AD85" s="34"/>
      <c r="AE85" s="34"/>
      <c r="AF85" s="34"/>
      <c r="AG85" s="34"/>
      <c r="AH85" s="34"/>
      <c r="AI85" s="34"/>
      <c r="AJ85" s="34"/>
      <c r="AK85" s="34"/>
      <c r="AL85" s="34"/>
      <c r="AM85" s="34"/>
      <c r="AN85" s="34"/>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c r="BM85" s="34"/>
      <c r="BN85" s="34"/>
      <c r="BO85" s="34"/>
      <c r="BP85" s="34"/>
      <c r="BQ85" s="34"/>
      <c r="BR85" s="34"/>
      <c r="BS85" s="34"/>
      <c r="BT85" s="34"/>
      <c r="BU85" s="34"/>
      <c r="BV85" s="34"/>
      <c r="BW85" s="34"/>
      <c r="BX85" s="34"/>
      <c r="BY85" s="34"/>
      <c r="BZ85" s="34"/>
      <c r="CA85" s="34"/>
      <c r="CB85" s="34"/>
      <c r="CC85" s="34"/>
      <c r="CD85" s="34"/>
      <c r="CE85" s="34"/>
      <c r="CF85" s="34"/>
      <c r="CG85" s="34"/>
      <c r="CH85" s="34"/>
      <c r="CI85" s="34"/>
      <c r="CJ85" s="34"/>
      <c r="CK85" s="34"/>
      <c r="CL85" s="34"/>
      <c r="CM85" s="34"/>
      <c r="CN85" s="34"/>
      <c r="CO85" s="34"/>
      <c r="CP85" s="34"/>
      <c r="CQ85" s="34"/>
      <c r="CR85" s="34"/>
      <c r="CS85" s="34"/>
      <c r="CT85" s="34"/>
      <c r="CU85" s="34"/>
      <c r="CV85" s="34"/>
      <c r="CW85" s="34"/>
      <c r="CX85" s="34"/>
      <c r="CY85" s="34"/>
      <c r="CZ85" s="34"/>
      <c r="DA85" s="34"/>
      <c r="DB85" s="34"/>
      <c r="DC85" s="34"/>
      <c r="DD85" s="34"/>
      <c r="DE85" s="34"/>
      <c r="DF85" s="34"/>
      <c r="DG85" s="34"/>
      <c r="DH85" s="34"/>
      <c r="DI85" s="34"/>
      <c r="DJ85" s="34"/>
      <c r="DK85" s="34"/>
      <c r="DL85" s="34"/>
      <c r="DM85" s="34"/>
      <c r="DN85" s="34"/>
      <c r="DO85" s="34"/>
      <c r="DP85" s="34"/>
      <c r="DQ85" s="34"/>
      <c r="DR85" s="34"/>
      <c r="DS85" s="34"/>
      <c r="DT85" s="34"/>
      <c r="DU85" s="34"/>
      <c r="DV85" s="34"/>
      <c r="DW85" s="34"/>
      <c r="DX85" s="34"/>
      <c r="DY85" s="34"/>
      <c r="DZ85" s="34"/>
      <c r="EA85" s="34"/>
      <c r="EB85" s="34"/>
      <c r="EC85" s="34"/>
      <c r="ED85" s="34"/>
      <c r="EE85" s="34"/>
      <c r="EF85" s="34"/>
      <c r="EG85" s="34"/>
      <c r="EH85" s="34"/>
      <c r="EI85" s="34"/>
      <c r="EJ85" s="34"/>
      <c r="EK85" s="34"/>
      <c r="EL85" s="34"/>
      <c r="EM85" s="34"/>
      <c r="EN85" s="34"/>
      <c r="EO85" s="34"/>
      <c r="EP85" s="34"/>
      <c r="EQ85" s="34"/>
      <c r="ER85" s="34"/>
      <c r="ES85" s="34"/>
      <c r="ET85" s="34"/>
      <c r="EU85" s="34"/>
      <c r="EV85" s="34"/>
      <c r="EW85" s="34"/>
      <c r="EX85" s="34"/>
      <c r="EY85" s="34"/>
      <c r="EZ85" s="34"/>
      <c r="FA85" s="34"/>
      <c r="FB85" s="34"/>
      <c r="FC85" s="34"/>
      <c r="FD85" s="34"/>
      <c r="FE85" s="34"/>
      <c r="FF85" s="34"/>
      <c r="FG85" s="34"/>
      <c r="FH85" s="34"/>
      <c r="FI85" s="34"/>
      <c r="FJ85" s="34"/>
      <c r="FK85" s="34"/>
      <c r="FL85" s="34"/>
      <c r="FM85" s="34"/>
      <c r="FN85" s="34"/>
      <c r="FO85" s="34"/>
      <c r="FP85" s="34"/>
      <c r="FQ85" s="34"/>
      <c r="FR85" s="34"/>
      <c r="FS85" s="34"/>
      <c r="FT85" s="34"/>
      <c r="FU85" s="34"/>
      <c r="FV85" s="34"/>
      <c r="FW85" s="34"/>
      <c r="FX85" s="34"/>
      <c r="FY85" s="34"/>
      <c r="FZ85" s="34"/>
      <c r="GA85" s="34"/>
      <c r="GB85" s="34"/>
      <c r="GC85" s="34"/>
      <c r="GD85" s="34"/>
      <c r="GE85" s="34"/>
      <c r="GF85" s="34"/>
      <c r="GG85" s="34"/>
      <c r="GH85" s="34"/>
      <c r="GI85" s="34"/>
      <c r="GJ85" s="34"/>
      <c r="GK85" s="34"/>
      <c r="GL85" s="34"/>
      <c r="GM85" s="34"/>
      <c r="GN85" s="34"/>
      <c r="GO85" s="34"/>
      <c r="GP85" s="34"/>
      <c r="GQ85" s="34"/>
      <c r="GR85" s="34"/>
      <c r="GS85" s="34"/>
      <c r="GT85" s="34"/>
      <c r="GU85" s="34"/>
      <c r="GV85" s="34"/>
      <c r="GW85" s="34"/>
      <c r="GX85" s="34"/>
      <c r="GY85" s="34"/>
      <c r="GZ85" s="34"/>
      <c r="HA85" s="34"/>
      <c r="HB85" s="34"/>
      <c r="HC85" s="34"/>
      <c r="HD85" s="34"/>
      <c r="HE85" s="34"/>
      <c r="HF85" s="34"/>
      <c r="HG85" s="34"/>
      <c r="HH85" s="34"/>
      <c r="HI85" s="34"/>
      <c r="HJ85" s="34"/>
      <c r="HK85" s="34"/>
      <c r="HL85" s="34"/>
      <c r="HM85" s="34"/>
      <c r="HN85" s="34"/>
      <c r="HO85" s="34"/>
      <c r="HP85" s="34"/>
      <c r="HQ85" s="34"/>
      <c r="HR85" s="34"/>
      <c r="HS85" s="34"/>
      <c r="HT85" s="34"/>
      <c r="HU85" s="34"/>
      <c r="HV85" s="34"/>
      <c r="HW85" s="34"/>
      <c r="HX85" s="34"/>
      <c r="HY85" s="34"/>
      <c r="HZ85" s="34"/>
      <c r="IA85" s="34"/>
      <c r="IB85" s="34"/>
      <c r="IC85" s="34"/>
      <c r="ID85" s="34"/>
      <c r="IE85" s="34"/>
      <c r="IF85" s="34"/>
      <c r="IG85" s="34"/>
      <c r="IH85" s="34"/>
      <c r="II85" s="34"/>
      <c r="IJ85" s="34"/>
      <c r="IK85" s="34"/>
      <c r="IL85" s="34"/>
      <c r="IM85" s="34"/>
      <c r="IN85" s="34"/>
      <c r="IO85" s="34"/>
      <c r="IP85" s="34"/>
      <c r="IQ85" s="34"/>
      <c r="IR85" s="34"/>
      <c r="IS85" s="34"/>
      <c r="IT85" s="34"/>
      <c r="IU85" s="34"/>
      <c r="IV85" s="34"/>
      <c r="IW85" s="34"/>
      <c r="IX85" s="34"/>
      <c r="IY85" s="34"/>
      <c r="IZ85" s="34"/>
      <c r="JA85" s="34"/>
      <c r="JB85" s="34"/>
      <c r="JC85" s="274"/>
      <c r="JD85" s="274"/>
      <c r="JE85" s="274"/>
    </row>
    <row r="86" spans="1:265" ht="20.100000000000001" customHeight="1" x14ac:dyDescent="0.2">
      <c r="B86" s="43"/>
      <c r="C86" s="59"/>
      <c r="D86" s="59"/>
      <c r="E86" s="59"/>
      <c r="F86" s="59"/>
      <c r="G86" s="59"/>
      <c r="H86" s="59"/>
      <c r="I86" s="59"/>
      <c r="J86" s="59"/>
      <c r="K86" s="59"/>
      <c r="L86" s="59"/>
      <c r="M86" s="59"/>
      <c r="N86" s="59"/>
      <c r="O86" s="59"/>
      <c r="P86" s="59"/>
      <c r="Q86" s="59"/>
      <c r="R86" s="59"/>
      <c r="S86" s="59"/>
      <c r="T86" s="104"/>
      <c r="U86" s="103"/>
      <c r="V86" s="34"/>
      <c r="W86" s="34"/>
      <c r="X86" s="34"/>
      <c r="Y86" s="34"/>
      <c r="Z86" s="34"/>
      <c r="AA86" s="34"/>
      <c r="AB86" s="34"/>
      <c r="AC86" s="34"/>
      <c r="AD86" s="34"/>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c r="BN86" s="34"/>
      <c r="BO86" s="34"/>
      <c r="BP86" s="34"/>
      <c r="BQ86" s="34"/>
      <c r="BR86" s="34"/>
      <c r="BS86" s="34"/>
      <c r="BT86" s="34"/>
      <c r="BU86" s="34"/>
      <c r="BV86" s="34"/>
      <c r="BW86" s="34"/>
      <c r="BX86" s="34"/>
      <c r="BY86" s="34"/>
      <c r="BZ86" s="34"/>
      <c r="CA86" s="34"/>
      <c r="CB86" s="34"/>
      <c r="CC86" s="34"/>
      <c r="CD86" s="34"/>
      <c r="CE86" s="34"/>
      <c r="CF86" s="34"/>
      <c r="CG86" s="34"/>
      <c r="CH86" s="34"/>
      <c r="CI86" s="34"/>
      <c r="CJ86" s="34"/>
      <c r="CK86" s="34"/>
      <c r="CL86" s="34"/>
      <c r="CM86" s="34"/>
      <c r="CN86" s="34"/>
      <c r="CO86" s="34"/>
      <c r="CP86" s="34"/>
      <c r="CQ86" s="34"/>
      <c r="CR86" s="34"/>
      <c r="CS86" s="34"/>
      <c r="CT86" s="34"/>
      <c r="CU86" s="34"/>
      <c r="CV86" s="34"/>
      <c r="CW86" s="34"/>
      <c r="CX86" s="34"/>
      <c r="CY86" s="34"/>
      <c r="CZ86" s="34"/>
      <c r="DA86" s="34"/>
      <c r="DB86" s="34"/>
      <c r="DC86" s="34"/>
      <c r="DD86" s="34"/>
      <c r="DE86" s="34"/>
      <c r="DF86" s="34"/>
      <c r="DG86" s="34"/>
      <c r="DH86" s="34"/>
      <c r="DI86" s="34"/>
      <c r="DJ86" s="34"/>
      <c r="DK86" s="34"/>
      <c r="DL86" s="34"/>
      <c r="DM86" s="34"/>
      <c r="DN86" s="34"/>
      <c r="DO86" s="34"/>
      <c r="DP86" s="34"/>
      <c r="DQ86" s="34"/>
      <c r="DR86" s="34"/>
      <c r="DS86" s="34"/>
      <c r="DT86" s="34"/>
      <c r="DU86" s="34"/>
      <c r="DV86" s="34"/>
      <c r="DW86" s="34"/>
      <c r="DX86" s="34"/>
      <c r="DY86" s="34"/>
      <c r="DZ86" s="34"/>
      <c r="EA86" s="34"/>
      <c r="EB86" s="34"/>
      <c r="EC86" s="34"/>
      <c r="ED86" s="34"/>
      <c r="EE86" s="34"/>
      <c r="EF86" s="34"/>
      <c r="EG86" s="34"/>
      <c r="EH86" s="34"/>
      <c r="EI86" s="34"/>
      <c r="EJ86" s="34"/>
      <c r="EK86" s="34"/>
      <c r="EL86" s="34"/>
      <c r="EM86" s="34"/>
      <c r="EN86" s="34"/>
      <c r="EO86" s="34"/>
      <c r="EP86" s="34"/>
      <c r="EQ86" s="34"/>
      <c r="ER86" s="34"/>
      <c r="ES86" s="34"/>
      <c r="ET86" s="34"/>
      <c r="EU86" s="34"/>
      <c r="EV86" s="34"/>
      <c r="EW86" s="34"/>
      <c r="EX86" s="34"/>
      <c r="EY86" s="34"/>
      <c r="EZ86" s="34"/>
      <c r="FA86" s="34"/>
      <c r="FB86" s="34"/>
      <c r="FC86" s="34"/>
      <c r="FD86" s="34"/>
      <c r="FE86" s="34"/>
      <c r="FF86" s="34"/>
      <c r="FG86" s="34"/>
      <c r="FH86" s="34"/>
      <c r="FI86" s="34"/>
      <c r="FJ86" s="34"/>
      <c r="FK86" s="34"/>
      <c r="FL86" s="34"/>
      <c r="FM86" s="34"/>
      <c r="FN86" s="34"/>
      <c r="FO86" s="34"/>
      <c r="FP86" s="34"/>
      <c r="FQ86" s="34"/>
      <c r="FR86" s="34"/>
      <c r="FS86" s="34"/>
      <c r="FT86" s="34"/>
      <c r="FU86" s="34"/>
      <c r="FV86" s="34"/>
      <c r="FW86" s="34"/>
      <c r="FX86" s="34"/>
      <c r="FY86" s="34"/>
      <c r="FZ86" s="34"/>
      <c r="GA86" s="34"/>
      <c r="GB86" s="34"/>
      <c r="GC86" s="34"/>
      <c r="GD86" s="34"/>
      <c r="GE86" s="34"/>
      <c r="GF86" s="34"/>
      <c r="GG86" s="34"/>
      <c r="GH86" s="34"/>
      <c r="GI86" s="34"/>
      <c r="GJ86" s="34"/>
      <c r="GK86" s="34"/>
      <c r="GL86" s="34"/>
      <c r="GM86" s="34"/>
      <c r="GN86" s="34"/>
      <c r="GO86" s="34"/>
      <c r="GP86" s="34"/>
      <c r="GQ86" s="34"/>
      <c r="GR86" s="34"/>
      <c r="GS86" s="34"/>
      <c r="GT86" s="34"/>
      <c r="GU86" s="34"/>
      <c r="GV86" s="34"/>
      <c r="GW86" s="34"/>
      <c r="GX86" s="34"/>
      <c r="GY86" s="34"/>
      <c r="GZ86" s="34"/>
      <c r="HA86" s="34"/>
      <c r="HB86" s="34"/>
      <c r="HC86" s="34"/>
      <c r="HD86" s="34"/>
      <c r="HE86" s="34"/>
      <c r="HF86" s="34"/>
      <c r="HG86" s="34"/>
      <c r="HH86" s="34"/>
      <c r="HI86" s="34"/>
      <c r="HJ86" s="34"/>
      <c r="HK86" s="34"/>
      <c r="HL86" s="34"/>
      <c r="HM86" s="34"/>
      <c r="HN86" s="34"/>
      <c r="HO86" s="34"/>
      <c r="HP86" s="34"/>
      <c r="HQ86" s="34"/>
      <c r="HR86" s="34"/>
      <c r="HS86" s="34"/>
      <c r="HT86" s="34"/>
      <c r="HU86" s="34"/>
      <c r="HV86" s="34"/>
      <c r="HW86" s="34"/>
      <c r="HX86" s="34"/>
      <c r="HY86" s="34"/>
      <c r="HZ86" s="34"/>
      <c r="IA86" s="34"/>
      <c r="IB86" s="34"/>
      <c r="IC86" s="34"/>
      <c r="ID86" s="34"/>
      <c r="IE86" s="34"/>
      <c r="IF86" s="34"/>
      <c r="IG86" s="34"/>
      <c r="IH86" s="34"/>
      <c r="II86" s="34"/>
      <c r="IJ86" s="34"/>
      <c r="IK86" s="34"/>
      <c r="IL86" s="34"/>
      <c r="IM86" s="34"/>
      <c r="IN86" s="34"/>
      <c r="IO86" s="34"/>
      <c r="IP86" s="34"/>
      <c r="IQ86" s="34"/>
      <c r="IR86" s="34"/>
      <c r="IS86" s="34"/>
      <c r="IT86" s="34"/>
      <c r="IU86" s="34"/>
      <c r="IV86" s="34"/>
      <c r="IW86" s="34"/>
      <c r="IX86" s="34"/>
      <c r="IY86" s="34"/>
      <c r="IZ86" s="34"/>
      <c r="JA86" s="34"/>
      <c r="JB86" s="34"/>
      <c r="JC86" s="274"/>
      <c r="JD86" s="274"/>
      <c r="JE86" s="274"/>
    </row>
    <row r="87" spans="1:265" ht="13.8" thickBot="1" x14ac:dyDescent="0.25">
      <c r="B87" s="58"/>
      <c r="C87" s="45"/>
      <c r="D87" s="45"/>
      <c r="E87" s="45"/>
      <c r="F87" s="45"/>
      <c r="G87" s="45"/>
      <c r="H87" s="45"/>
      <c r="I87" s="45"/>
      <c r="J87" s="45"/>
      <c r="K87" s="45"/>
      <c r="L87" s="45"/>
      <c r="M87" s="45"/>
      <c r="N87" s="45"/>
      <c r="O87" s="45"/>
      <c r="P87" s="45"/>
      <c r="R87" s="45"/>
      <c r="S87" s="45"/>
      <c r="T87" s="73"/>
      <c r="U87" s="73"/>
      <c r="AF87" s="33"/>
      <c r="AG87" s="33"/>
      <c r="AH87" s="33"/>
      <c r="JC87" s="274"/>
      <c r="JD87" s="274"/>
      <c r="JE87" s="274"/>
    </row>
    <row r="88" spans="1:265" ht="13.8" thickTop="1" x14ac:dyDescent="0.2">
      <c r="A88" s="168"/>
      <c r="B88" s="169"/>
      <c r="C88" s="170"/>
      <c r="D88" s="170"/>
      <c r="E88" s="170"/>
      <c r="F88" s="170"/>
      <c r="G88" s="170"/>
      <c r="H88" s="170"/>
      <c r="I88" s="170"/>
      <c r="J88" s="170"/>
      <c r="K88" s="170"/>
      <c r="L88" s="170"/>
      <c r="M88" s="170"/>
      <c r="N88" s="170"/>
      <c r="O88" s="170"/>
      <c r="P88" s="170"/>
      <c r="Q88" s="170"/>
    </row>
    <row r="89" spans="1:265" ht="13.8" thickBot="1" x14ac:dyDescent="0.25">
      <c r="A89" s="43"/>
      <c r="B89" s="187" t="s">
        <v>505</v>
      </c>
      <c r="C89" s="45"/>
      <c r="D89" s="45"/>
      <c r="E89" s="45"/>
      <c r="F89" s="45"/>
      <c r="G89" s="45"/>
      <c r="H89" s="45"/>
      <c r="I89" s="45"/>
      <c r="J89" s="45"/>
      <c r="K89" s="45"/>
      <c r="L89" s="45"/>
      <c r="M89" s="45"/>
      <c r="N89" s="45"/>
      <c r="O89" s="45"/>
      <c r="P89" s="45"/>
    </row>
    <row r="90" spans="1:265" x14ac:dyDescent="0.2">
      <c r="B90" s="37"/>
      <c r="C90" s="37"/>
      <c r="D90" s="37"/>
      <c r="E90" s="37"/>
      <c r="F90" s="37"/>
      <c r="G90" s="37"/>
      <c r="H90" s="37"/>
      <c r="I90" s="37"/>
      <c r="J90" s="37"/>
      <c r="K90" s="37"/>
      <c r="L90" s="37"/>
      <c r="M90" s="37"/>
      <c r="N90" s="626" t="s">
        <v>325</v>
      </c>
      <c r="O90" s="627"/>
      <c r="P90" s="628"/>
    </row>
    <row r="91" spans="1:265" x14ac:dyDescent="0.2">
      <c r="B91" s="37" t="s">
        <v>504</v>
      </c>
      <c r="C91" s="37"/>
      <c r="D91" s="37"/>
      <c r="E91" s="37"/>
      <c r="F91" s="37"/>
      <c r="G91" s="37"/>
      <c r="H91" s="37"/>
      <c r="I91" s="37"/>
      <c r="J91" s="37"/>
      <c r="K91" s="37"/>
      <c r="L91" s="37"/>
      <c r="M91" s="37"/>
      <c r="N91" s="629"/>
      <c r="O91" s="630"/>
      <c r="P91" s="631"/>
    </row>
    <row r="92" spans="1:265" x14ac:dyDescent="0.2">
      <c r="B92" s="37" t="s">
        <v>326</v>
      </c>
      <c r="C92" s="37"/>
      <c r="D92" s="37"/>
      <c r="E92" s="37"/>
      <c r="F92" s="37"/>
      <c r="G92" s="37"/>
      <c r="H92" s="37"/>
      <c r="I92" s="37"/>
      <c r="J92" s="37"/>
      <c r="K92" s="37"/>
      <c r="L92" s="37"/>
      <c r="M92" s="37"/>
      <c r="N92" s="171"/>
      <c r="O92" s="45"/>
      <c r="P92" s="172"/>
    </row>
    <row r="93" spans="1:265" ht="8.1" customHeight="1" x14ac:dyDescent="0.2">
      <c r="B93" s="37"/>
      <c r="C93" s="37"/>
      <c r="D93" s="37"/>
      <c r="E93" s="37"/>
      <c r="F93" s="37"/>
      <c r="G93" s="37"/>
      <c r="H93" s="37"/>
      <c r="I93" s="37"/>
      <c r="J93" s="37"/>
      <c r="K93" s="37"/>
      <c r="L93" s="37"/>
      <c r="M93" s="37"/>
      <c r="N93" s="171"/>
      <c r="O93" s="45"/>
      <c r="P93" s="172"/>
    </row>
    <row r="94" spans="1:265" x14ac:dyDescent="0.2">
      <c r="B94" s="37" t="s">
        <v>327</v>
      </c>
      <c r="C94" s="37"/>
      <c r="D94" s="37"/>
      <c r="E94" s="37"/>
      <c r="F94" s="37"/>
      <c r="G94" s="37"/>
      <c r="H94" s="37"/>
      <c r="I94" s="37"/>
      <c r="J94" s="37"/>
      <c r="K94" s="37"/>
      <c r="L94" s="37"/>
      <c r="M94" s="37"/>
      <c r="N94" s="171"/>
      <c r="O94" s="258" t="str">
        <f>IF(PROFILE入力!C29="","",PROFILE入力!C29)</f>
        <v/>
      </c>
      <c r="P94" s="172"/>
    </row>
    <row r="95" spans="1:265" ht="13.8" thickBot="1" x14ac:dyDescent="0.25">
      <c r="B95" s="37"/>
      <c r="C95" s="37"/>
      <c r="D95" s="37"/>
      <c r="E95" s="37"/>
      <c r="F95" s="37"/>
      <c r="G95" s="37"/>
      <c r="H95" s="37"/>
      <c r="I95" s="37"/>
      <c r="J95" s="37"/>
      <c r="K95" s="37"/>
      <c r="L95" s="37"/>
      <c r="M95" s="37"/>
      <c r="N95" s="173"/>
      <c r="O95" s="174"/>
      <c r="P95" s="175"/>
    </row>
    <row r="96" spans="1:265" x14ac:dyDescent="0.2">
      <c r="B96" s="37"/>
      <c r="C96" s="37"/>
      <c r="D96" s="37"/>
      <c r="E96" s="37"/>
      <c r="F96" s="37"/>
      <c r="G96" s="37"/>
      <c r="H96" s="37"/>
      <c r="I96" s="37"/>
      <c r="J96" s="37"/>
      <c r="K96" s="37"/>
      <c r="L96" s="37"/>
      <c r="M96" s="37"/>
    </row>
    <row r="103" spans="12:12" ht="19.8" x14ac:dyDescent="0.2">
      <c r="L103" s="33" ph="1"/>
    </row>
    <row r="104" spans="12:12" ht="19.8" x14ac:dyDescent="0.2">
      <c r="L104" s="33" ph="1"/>
    </row>
    <row r="105" spans="12:12" ht="19.8" x14ac:dyDescent="0.2">
      <c r="L105" s="33" ph="1"/>
    </row>
    <row r="114" spans="12:12" ht="19.8" x14ac:dyDescent="0.2">
      <c r="L114" s="33" ph="1"/>
    </row>
    <row r="115" spans="12:12" ht="19.8" x14ac:dyDescent="0.2">
      <c r="L115" s="33" ph="1"/>
    </row>
    <row r="116" spans="12:12" ht="19.8" x14ac:dyDescent="0.2">
      <c r="L116" s="33" ph="1"/>
    </row>
  </sheetData>
  <mergeCells count="15">
    <mergeCell ref="C41:H41"/>
    <mergeCell ref="A1:Q1"/>
    <mergeCell ref="N90:P91"/>
    <mergeCell ref="C21:Q21"/>
    <mergeCell ref="O9:P9"/>
    <mergeCell ref="C48:H48"/>
    <mergeCell ref="C72:H72"/>
    <mergeCell ref="C61:H61"/>
    <mergeCell ref="C16:P16"/>
    <mergeCell ref="N12:P12"/>
    <mergeCell ref="F17:J17"/>
    <mergeCell ref="L22:L24"/>
    <mergeCell ref="C24:K24"/>
    <mergeCell ref="C56:H56"/>
    <mergeCell ref="C80:H80"/>
  </mergeCells>
  <phoneticPr fontId="8"/>
  <pageMargins left="0.70866141732283472" right="0.70866141732283472" top="0.74803149606299213" bottom="0.74803149606299213" header="0.31496062992125984" footer="0.31496062992125984"/>
  <pageSetup paperSize="9" scale="74" fitToHeight="2" orientation="portrait" r:id="rId1"/>
  <headerFooter>
    <oddHeader>&amp;R&amp;8国立がん研究センター東病院</oddHeader>
    <oddFooter>&amp;R&amp;P/&amp;N</oddFooter>
  </headerFooter>
  <rowBreaks count="1" manualBreakCount="1">
    <brk id="54" max="1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D80"/>
  <sheetViews>
    <sheetView view="pageBreakPreview" zoomScaleNormal="75" zoomScaleSheetLayoutView="100" workbookViewId="0">
      <selection sqref="A1:C1"/>
    </sheetView>
  </sheetViews>
  <sheetFormatPr defaultColWidth="9" defaultRowHeight="13.2" x14ac:dyDescent="0.2"/>
  <cols>
    <col min="1" max="1" width="3.109375" style="262" customWidth="1"/>
    <col min="2" max="2" width="20.88671875" style="262" customWidth="1"/>
    <col min="3" max="3" width="78.44140625" style="262" customWidth="1"/>
    <col min="4" max="4" width="46.21875" style="262" customWidth="1"/>
    <col min="5" max="16384" width="9" style="262"/>
  </cols>
  <sheetData>
    <row r="1" spans="1:4" ht="57" customHeight="1" x14ac:dyDescent="0.2">
      <c r="A1" s="646" t="s">
        <v>521</v>
      </c>
      <c r="B1" s="647"/>
      <c r="C1" s="647"/>
    </row>
    <row r="2" spans="1:4" ht="19.5" customHeight="1" x14ac:dyDescent="0.2">
      <c r="A2" s="264" t="s">
        <v>104</v>
      </c>
      <c r="B2" s="267"/>
      <c r="C2" s="268"/>
    </row>
    <row r="3" spans="1:4" s="270" customFormat="1" ht="35.25" customHeight="1" x14ac:dyDescent="0.2">
      <c r="A3" s="269" t="s">
        <v>69</v>
      </c>
      <c r="B3" s="649" t="s">
        <v>70</v>
      </c>
      <c r="C3" s="269" t="s">
        <v>84</v>
      </c>
    </row>
    <row r="4" spans="1:4" s="270" customFormat="1" ht="9.9" customHeight="1" x14ac:dyDescent="0.2">
      <c r="A4" s="271"/>
      <c r="B4" s="650"/>
      <c r="C4" s="271"/>
    </row>
    <row r="5" spans="1:4" s="270" customFormat="1" ht="21" customHeight="1" x14ac:dyDescent="0.2">
      <c r="A5" s="269" t="s">
        <v>71</v>
      </c>
      <c r="B5" s="649" t="s">
        <v>72</v>
      </c>
      <c r="C5" s="269" t="s">
        <v>73</v>
      </c>
    </row>
    <row r="6" spans="1:4" s="270" customFormat="1" ht="30.75" customHeight="1" x14ac:dyDescent="0.2">
      <c r="A6" s="271"/>
      <c r="B6" s="650"/>
      <c r="C6" s="271" t="s">
        <v>89</v>
      </c>
    </row>
    <row r="7" spans="1:4" s="270" customFormat="1" ht="18" customHeight="1" x14ac:dyDescent="0.2">
      <c r="A7" s="269" t="s">
        <v>74</v>
      </c>
      <c r="B7" s="649" t="s">
        <v>77</v>
      </c>
      <c r="C7" s="269" t="s">
        <v>78</v>
      </c>
    </row>
    <row r="8" spans="1:4" s="270" customFormat="1" ht="118.8" x14ac:dyDescent="0.2">
      <c r="A8" s="271"/>
      <c r="B8" s="650"/>
      <c r="C8" s="271" t="s">
        <v>638</v>
      </c>
      <c r="D8" s="262"/>
    </row>
    <row r="9" spans="1:4" s="270" customFormat="1" ht="21" customHeight="1" x14ac:dyDescent="0.2">
      <c r="A9" s="269" t="s">
        <v>76</v>
      </c>
      <c r="B9" s="649" t="s">
        <v>463</v>
      </c>
      <c r="C9" s="568" t="s">
        <v>583</v>
      </c>
    </row>
    <row r="10" spans="1:4" s="270" customFormat="1" ht="21" customHeight="1" x14ac:dyDescent="0.2">
      <c r="A10" s="271"/>
      <c r="B10" s="650"/>
      <c r="C10" s="569" t="s">
        <v>582</v>
      </c>
    </row>
    <row r="11" spans="1:4" s="270" customFormat="1" ht="50.1" customHeight="1" x14ac:dyDescent="0.2">
      <c r="A11" s="269" t="s">
        <v>109</v>
      </c>
      <c r="B11" s="563" t="s">
        <v>79</v>
      </c>
      <c r="C11" s="269" t="s">
        <v>639</v>
      </c>
    </row>
    <row r="12" spans="1:4" s="270" customFormat="1" ht="30" customHeight="1" x14ac:dyDescent="0.2">
      <c r="A12" s="269" t="s">
        <v>484</v>
      </c>
      <c r="B12" s="649" t="s">
        <v>483</v>
      </c>
      <c r="C12" s="652" t="s">
        <v>640</v>
      </c>
    </row>
    <row r="13" spans="1:4" s="270" customFormat="1" ht="9.9" customHeight="1" x14ac:dyDescent="0.2">
      <c r="A13" s="271"/>
      <c r="B13" s="650"/>
      <c r="C13" s="653"/>
    </row>
    <row r="14" spans="1:4" s="270" customFormat="1" ht="30" customHeight="1" x14ac:dyDescent="0.2">
      <c r="A14" s="269" t="s">
        <v>80</v>
      </c>
      <c r="B14" s="648" t="s">
        <v>82</v>
      </c>
      <c r="C14" s="269" t="s">
        <v>487</v>
      </c>
    </row>
    <row r="15" spans="1:4" s="270" customFormat="1" ht="20.25" customHeight="1" x14ac:dyDescent="0.2">
      <c r="A15" s="271"/>
      <c r="B15" s="648"/>
      <c r="C15" s="271" t="s">
        <v>641</v>
      </c>
    </row>
    <row r="16" spans="1:4" s="270" customFormat="1" x14ac:dyDescent="0.2">
      <c r="A16" s="269" t="s">
        <v>485</v>
      </c>
      <c r="B16" s="648" t="s">
        <v>83</v>
      </c>
      <c r="C16" s="269" t="s">
        <v>642</v>
      </c>
    </row>
    <row r="17" spans="1:4" ht="19.5" customHeight="1" x14ac:dyDescent="0.2">
      <c r="A17" s="272"/>
      <c r="B17" s="648"/>
      <c r="C17" s="271" t="s">
        <v>486</v>
      </c>
    </row>
    <row r="18" spans="1:4" ht="19.5" customHeight="1" x14ac:dyDescent="0.2">
      <c r="A18" s="273"/>
      <c r="B18" s="267"/>
      <c r="C18" s="268"/>
    </row>
    <row r="19" spans="1:4" ht="19.5" customHeight="1" x14ac:dyDescent="0.2">
      <c r="A19" s="264" t="s">
        <v>643</v>
      </c>
      <c r="B19" s="267"/>
      <c r="C19" s="268"/>
    </row>
    <row r="20" spans="1:4" s="270" customFormat="1" ht="39.6" x14ac:dyDescent="0.2">
      <c r="A20" s="269" t="s">
        <v>69</v>
      </c>
      <c r="B20" s="648" t="s">
        <v>75</v>
      </c>
      <c r="C20" s="269" t="s">
        <v>85</v>
      </c>
    </row>
    <row r="21" spans="1:4" s="270" customFormat="1" ht="26.4" x14ac:dyDescent="0.2">
      <c r="A21" s="529"/>
      <c r="B21" s="648"/>
      <c r="C21" s="529" t="s">
        <v>602</v>
      </c>
    </row>
    <row r="22" spans="1:4" s="270" customFormat="1" ht="108" customHeight="1" x14ac:dyDescent="0.2">
      <c r="A22" s="271"/>
      <c r="B22" s="648"/>
      <c r="C22" s="271" t="s">
        <v>644</v>
      </c>
      <c r="D22" s="262"/>
    </row>
    <row r="23" spans="1:4" s="270" customFormat="1" ht="27" customHeight="1" x14ac:dyDescent="0.2">
      <c r="A23" s="269" t="s">
        <v>71</v>
      </c>
      <c r="B23" s="649" t="s">
        <v>469</v>
      </c>
      <c r="C23" s="269" t="s">
        <v>645</v>
      </c>
      <c r="D23" s="262"/>
    </row>
    <row r="24" spans="1:4" s="270" customFormat="1" ht="27" customHeight="1" x14ac:dyDescent="0.2">
      <c r="A24" s="529"/>
      <c r="B24" s="651"/>
      <c r="C24" s="529" t="s">
        <v>584</v>
      </c>
      <c r="D24" s="262"/>
    </row>
    <row r="25" spans="1:4" s="270" customFormat="1" ht="108" customHeight="1" x14ac:dyDescent="0.2">
      <c r="A25" s="271"/>
      <c r="B25" s="650"/>
      <c r="C25" s="271" t="s">
        <v>646</v>
      </c>
      <c r="D25" s="555" t="s">
        <v>624</v>
      </c>
    </row>
    <row r="26" spans="1:4" s="270" customFormat="1" ht="30" customHeight="1" x14ac:dyDescent="0.2">
      <c r="A26" s="269" t="s">
        <v>353</v>
      </c>
      <c r="B26" s="648" t="s">
        <v>82</v>
      </c>
      <c r="C26" s="269" t="str">
        <f>C14</f>
        <v>当該治験に必要な光熱水料、消耗品費、印刷製本費、通信運搬費、治験審査委員会の事務処理に必要な経費、治験の進行の管理等に必要な経費</v>
      </c>
    </row>
    <row r="27" spans="1:4" s="270" customFormat="1" ht="20.25" customHeight="1" x14ac:dyDescent="0.2">
      <c r="A27" s="271"/>
      <c r="B27" s="648"/>
      <c r="C27" s="271" t="s">
        <v>391</v>
      </c>
    </row>
    <row r="28" spans="1:4" s="270" customFormat="1" x14ac:dyDescent="0.2">
      <c r="A28" s="269" t="s">
        <v>354</v>
      </c>
      <c r="B28" s="648" t="s">
        <v>83</v>
      </c>
      <c r="C28" s="269" t="str">
        <f>C16</f>
        <v>技術料、機械損料、建物使用料、その他</v>
      </c>
    </row>
    <row r="29" spans="1:4" ht="19.5" customHeight="1" x14ac:dyDescent="0.2">
      <c r="A29" s="272"/>
      <c r="B29" s="648"/>
      <c r="C29" s="271" t="s">
        <v>468</v>
      </c>
    </row>
    <row r="30" spans="1:4" ht="19.5" customHeight="1" x14ac:dyDescent="0.2">
      <c r="A30" s="273"/>
      <c r="B30" s="267"/>
      <c r="C30" s="268"/>
    </row>
    <row r="31" spans="1:4" ht="18.75" customHeight="1" x14ac:dyDescent="0.2">
      <c r="A31" s="264" t="s">
        <v>647</v>
      </c>
    </row>
    <row r="32" spans="1:4" s="270" customFormat="1" ht="30" customHeight="1" x14ac:dyDescent="0.2">
      <c r="A32" s="269" t="s">
        <v>69</v>
      </c>
      <c r="B32" s="649" t="s">
        <v>81</v>
      </c>
      <c r="C32" s="269" t="s">
        <v>581</v>
      </c>
    </row>
    <row r="33" spans="1:3" s="270" customFormat="1" ht="30" customHeight="1" x14ac:dyDescent="0.2">
      <c r="A33" s="529"/>
      <c r="B33" s="651"/>
      <c r="C33" s="529" t="s">
        <v>585</v>
      </c>
    </row>
    <row r="34" spans="1:3" s="270" customFormat="1" ht="108" customHeight="1" x14ac:dyDescent="0.2">
      <c r="A34" s="529"/>
      <c r="B34" s="650"/>
      <c r="C34" s="271" t="str">
        <f>C22</f>
        <v xml:space="preserve">（*責任医師と合意の上、6,000円を上限として変更することができるものとする。）
＜拡大治験について＞
上記ポイントに０．７を乗じる
＜製造販売後臨床試験（PⅣ）について＞
上記ポイントに０．８を乗じる
</v>
      </c>
    </row>
    <row r="35" spans="1:3" s="270" customFormat="1" ht="27" customHeight="1" x14ac:dyDescent="0.2">
      <c r="A35" s="269" t="s">
        <v>71</v>
      </c>
      <c r="B35" s="648" t="s">
        <v>469</v>
      </c>
      <c r="C35" s="269" t="str">
        <f>C23</f>
        <v>当該治験を実施するために必要な職員の雇い上げに必要な経費（報酬、各種手当、社会保険料等）</v>
      </c>
    </row>
    <row r="36" spans="1:3" s="270" customFormat="1" ht="26.4" x14ac:dyDescent="0.2">
      <c r="A36" s="529"/>
      <c r="B36" s="648"/>
      <c r="C36" s="529" t="s">
        <v>648</v>
      </c>
    </row>
    <row r="37" spans="1:3" s="270" customFormat="1" ht="108" customHeight="1" x14ac:dyDescent="0.2">
      <c r="A37" s="271"/>
      <c r="B37" s="648"/>
      <c r="C37" s="271" t="str">
        <f>C25</f>
        <v xml:space="preserve">（*責任医師と合意の上、4,000円を上限として変更することができるものとする。）
＜拡大治験について＞
上記ポイントに０．７を乗じる
＜製造販売後臨床試験（PⅣ）について＞
上記ポイントに０．８を乗じる
</v>
      </c>
    </row>
    <row r="38" spans="1:3" s="270" customFormat="1" ht="30" customHeight="1" x14ac:dyDescent="0.2">
      <c r="A38" s="269" t="s">
        <v>74</v>
      </c>
      <c r="B38" s="648" t="s">
        <v>82</v>
      </c>
      <c r="C38" s="269" t="str">
        <f>C14</f>
        <v>当該治験に必要な光熱水料、消耗品費、印刷製本費、通信運搬費、治験審査委員会の事務処理に必要な経費、治験の進行の管理等に必要な経費</v>
      </c>
    </row>
    <row r="39" spans="1:3" s="270" customFormat="1" ht="20.25" customHeight="1" x14ac:dyDescent="0.2">
      <c r="A39" s="271"/>
      <c r="B39" s="648"/>
      <c r="C39" s="271" t="s">
        <v>91</v>
      </c>
    </row>
    <row r="40" spans="1:3" s="270" customFormat="1" x14ac:dyDescent="0.2">
      <c r="A40" s="269" t="s">
        <v>76</v>
      </c>
      <c r="B40" s="648" t="s">
        <v>83</v>
      </c>
      <c r="C40" s="269" t="str">
        <f>C16</f>
        <v>技術料、機械損料、建物使用料、その他</v>
      </c>
    </row>
    <row r="41" spans="1:3" ht="19.5" customHeight="1" x14ac:dyDescent="0.2">
      <c r="A41" s="272"/>
      <c r="B41" s="648"/>
      <c r="C41" s="271" t="s">
        <v>468</v>
      </c>
    </row>
    <row r="42" spans="1:3" ht="20.25" customHeight="1" x14ac:dyDescent="0.2"/>
    <row r="43" spans="1:3" ht="18.75" customHeight="1" x14ac:dyDescent="0.2">
      <c r="A43" s="264" t="s">
        <v>105</v>
      </c>
    </row>
    <row r="44" spans="1:3" s="270" customFormat="1" ht="20.100000000000001" customHeight="1" x14ac:dyDescent="0.2">
      <c r="A44" s="269" t="s">
        <v>69</v>
      </c>
      <c r="B44" s="649" t="s">
        <v>106</v>
      </c>
      <c r="C44" s="269" t="s">
        <v>198</v>
      </c>
    </row>
    <row r="45" spans="1:3" s="270" customFormat="1" ht="20.100000000000001" customHeight="1" x14ac:dyDescent="0.2">
      <c r="A45" s="271"/>
      <c r="B45" s="650"/>
      <c r="C45" s="271" t="s">
        <v>199</v>
      </c>
    </row>
    <row r="46" spans="1:3" ht="20.25" customHeight="1" x14ac:dyDescent="0.2"/>
    <row r="47" spans="1:3" ht="18.75" customHeight="1" x14ac:dyDescent="0.2">
      <c r="A47" s="264" t="s">
        <v>230</v>
      </c>
    </row>
    <row r="48" spans="1:3" s="270" customFormat="1" ht="21" customHeight="1" x14ac:dyDescent="0.2">
      <c r="A48" s="269" t="s">
        <v>69</v>
      </c>
      <c r="B48" s="649" t="s">
        <v>231</v>
      </c>
      <c r="C48" s="269" t="s">
        <v>232</v>
      </c>
    </row>
    <row r="49" spans="1:3" s="270" customFormat="1" ht="27" customHeight="1" x14ac:dyDescent="0.2">
      <c r="A49" s="529"/>
      <c r="B49" s="651"/>
      <c r="C49" s="529" t="s">
        <v>586</v>
      </c>
    </row>
    <row r="50" spans="1:3" s="270" customFormat="1" ht="108" customHeight="1" x14ac:dyDescent="0.2">
      <c r="A50" s="529"/>
      <c r="B50" s="650"/>
      <c r="C50" s="271" t="str">
        <f>C22</f>
        <v xml:space="preserve">（*責任医師と合意の上、6,000円を上限として変更することができるものとする。）
＜拡大治験について＞
上記ポイントに０．７を乗じる
＜製造販売後臨床試験（PⅣ）について＞
上記ポイントに０．８を乗じる
</v>
      </c>
    </row>
    <row r="51" spans="1:3" s="270" customFormat="1" ht="27" customHeight="1" x14ac:dyDescent="0.2">
      <c r="A51" s="269" t="s">
        <v>71</v>
      </c>
      <c r="B51" s="648" t="s">
        <v>469</v>
      </c>
      <c r="C51" s="269" t="str">
        <f>C23</f>
        <v>当該治験を実施するために必要な職員の雇い上げに必要な経費（報酬、各種手当、社会保険料等）</v>
      </c>
    </row>
    <row r="52" spans="1:3" s="270" customFormat="1" ht="27" customHeight="1" x14ac:dyDescent="0.2">
      <c r="A52" s="529"/>
      <c r="B52" s="648"/>
      <c r="C52" s="529" t="s">
        <v>649</v>
      </c>
    </row>
    <row r="53" spans="1:3" s="270" customFormat="1" ht="108" customHeight="1" x14ac:dyDescent="0.2">
      <c r="A53" s="271"/>
      <c r="B53" s="648"/>
      <c r="C53" s="271" t="str">
        <f>C25</f>
        <v xml:space="preserve">（*責任医師と合意の上、4,000円を上限として変更することができるものとする。）
＜拡大治験について＞
上記ポイントに０．７を乗じる
＜製造販売後臨床試験（PⅣ）について＞
上記ポイントに０．８を乗じる
</v>
      </c>
    </row>
    <row r="54" spans="1:3" s="270" customFormat="1" ht="30" customHeight="1" x14ac:dyDescent="0.2">
      <c r="A54" s="269" t="s">
        <v>74</v>
      </c>
      <c r="B54" s="648" t="s">
        <v>82</v>
      </c>
      <c r="C54" s="269" t="str">
        <f>C14</f>
        <v>当該治験に必要な光熱水料、消耗品費、印刷製本費、通信運搬費、治験審査委員会の事務処理に必要な経費、治験の進行の管理等に必要な経費</v>
      </c>
    </row>
    <row r="55" spans="1:3" s="270" customFormat="1" ht="20.25" customHeight="1" x14ac:dyDescent="0.2">
      <c r="A55" s="271"/>
      <c r="B55" s="648"/>
      <c r="C55" s="271" t="s">
        <v>91</v>
      </c>
    </row>
    <row r="56" spans="1:3" s="270" customFormat="1" x14ac:dyDescent="0.2">
      <c r="A56" s="269" t="s">
        <v>76</v>
      </c>
      <c r="B56" s="648" t="s">
        <v>83</v>
      </c>
      <c r="C56" s="269" t="str">
        <f>C16</f>
        <v>技術料、機械損料、建物使用料、その他</v>
      </c>
    </row>
    <row r="57" spans="1:3" ht="19.5" customHeight="1" x14ac:dyDescent="0.2">
      <c r="A57" s="272"/>
      <c r="B57" s="648"/>
      <c r="C57" s="271" t="s">
        <v>468</v>
      </c>
    </row>
    <row r="58" spans="1:3" ht="20.100000000000001" customHeight="1" x14ac:dyDescent="0.2"/>
    <row r="59" spans="1:3" ht="18.75" customHeight="1" x14ac:dyDescent="0.2">
      <c r="A59" s="264" t="s">
        <v>650</v>
      </c>
    </row>
    <row r="60" spans="1:3" s="270" customFormat="1" ht="21" customHeight="1" x14ac:dyDescent="0.2">
      <c r="A60" s="269" t="s">
        <v>69</v>
      </c>
      <c r="B60" s="649" t="s">
        <v>107</v>
      </c>
      <c r="C60" s="269" t="s">
        <v>108</v>
      </c>
    </row>
    <row r="61" spans="1:3" s="270" customFormat="1" ht="26.4" x14ac:dyDescent="0.2">
      <c r="A61" s="529"/>
      <c r="B61" s="651"/>
      <c r="C61" s="529" t="s">
        <v>651</v>
      </c>
    </row>
    <row r="62" spans="1:3" s="270" customFormat="1" ht="108" customHeight="1" x14ac:dyDescent="0.2">
      <c r="A62" s="529"/>
      <c r="B62" s="650"/>
      <c r="C62" s="271" t="str">
        <f>C22</f>
        <v xml:space="preserve">（*責任医師と合意の上、6,000円を上限として変更することができるものとする。）
＜拡大治験について＞
上記ポイントに０．７を乗じる
＜製造販売後臨床試験（PⅣ）について＞
上記ポイントに０．８を乗じる
</v>
      </c>
    </row>
    <row r="63" spans="1:3" s="270" customFormat="1" ht="27" customHeight="1" x14ac:dyDescent="0.2">
      <c r="A63" s="269" t="s">
        <v>71</v>
      </c>
      <c r="B63" s="648" t="s">
        <v>469</v>
      </c>
      <c r="C63" s="269" t="str">
        <f>C23</f>
        <v>当該治験を実施するために必要な職員の雇い上げに必要な経費（報酬、各種手当、社会保険料等）</v>
      </c>
    </row>
    <row r="64" spans="1:3" s="270" customFormat="1" ht="27" customHeight="1" x14ac:dyDescent="0.2">
      <c r="A64" s="529"/>
      <c r="B64" s="648"/>
      <c r="C64" s="529" t="s">
        <v>652</v>
      </c>
    </row>
    <row r="65" spans="1:3" s="270" customFormat="1" ht="108" customHeight="1" x14ac:dyDescent="0.2">
      <c r="A65" s="271"/>
      <c r="B65" s="648"/>
      <c r="C65" s="271" t="str">
        <f>C25</f>
        <v xml:space="preserve">（*責任医師と合意の上、4,000円を上限として変更することができるものとする。）
＜拡大治験について＞
上記ポイントに０．７を乗じる
＜製造販売後臨床試験（PⅣ）について＞
上記ポイントに０．８を乗じる
</v>
      </c>
    </row>
    <row r="66" spans="1:3" s="270" customFormat="1" ht="30" customHeight="1" x14ac:dyDescent="0.2">
      <c r="A66" s="269" t="s">
        <v>74</v>
      </c>
      <c r="B66" s="648" t="s">
        <v>82</v>
      </c>
      <c r="C66" s="269" t="str">
        <f>C14</f>
        <v>当該治験に必要な光熱水料、消耗品費、印刷製本費、通信運搬費、治験審査委員会の事務処理に必要な経費、治験の進行の管理等に必要な経費</v>
      </c>
    </row>
    <row r="67" spans="1:3" s="270" customFormat="1" ht="20.25" customHeight="1" x14ac:dyDescent="0.2">
      <c r="A67" s="271"/>
      <c r="B67" s="648"/>
      <c r="C67" s="271" t="s">
        <v>91</v>
      </c>
    </row>
    <row r="68" spans="1:3" s="270" customFormat="1" x14ac:dyDescent="0.2">
      <c r="A68" s="269" t="s">
        <v>76</v>
      </c>
      <c r="B68" s="648" t="s">
        <v>83</v>
      </c>
      <c r="C68" s="269" t="str">
        <f>C16</f>
        <v>技術料、機械損料、建物使用料、その他</v>
      </c>
    </row>
    <row r="69" spans="1:3" ht="19.5" customHeight="1" x14ac:dyDescent="0.2">
      <c r="A69" s="272"/>
      <c r="B69" s="648"/>
      <c r="C69" s="271" t="s">
        <v>468</v>
      </c>
    </row>
    <row r="70" spans="1:3" ht="34.5" customHeight="1" x14ac:dyDescent="0.2">
      <c r="C70" s="350" t="s">
        <v>520</v>
      </c>
    </row>
    <row r="71" spans="1:3" ht="20.25" customHeight="1" x14ac:dyDescent="0.2"/>
    <row r="73" spans="1:3" x14ac:dyDescent="0.2">
      <c r="B73" s="268"/>
    </row>
    <row r="74" spans="1:3" x14ac:dyDescent="0.2">
      <c r="B74" s="268"/>
    </row>
    <row r="75" spans="1:3" x14ac:dyDescent="0.2">
      <c r="B75" s="268"/>
    </row>
    <row r="76" spans="1:3" x14ac:dyDescent="0.2">
      <c r="B76" s="268"/>
    </row>
    <row r="77" spans="1:3" x14ac:dyDescent="0.2">
      <c r="B77" s="268"/>
    </row>
    <row r="78" spans="1:3" x14ac:dyDescent="0.2">
      <c r="B78" s="268"/>
    </row>
    <row r="79" spans="1:3" x14ac:dyDescent="0.2">
      <c r="B79" s="268"/>
    </row>
    <row r="80" spans="1:3" x14ac:dyDescent="0.2">
      <c r="B80" s="268"/>
    </row>
  </sheetData>
  <mergeCells count="26">
    <mergeCell ref="C12:C13"/>
    <mergeCell ref="B54:B55"/>
    <mergeCell ref="B56:B57"/>
    <mergeCell ref="B40:B41"/>
    <mergeCell ref="B5:B6"/>
    <mergeCell ref="B7:B8"/>
    <mergeCell ref="B12:B13"/>
    <mergeCell ref="B48:B50"/>
    <mergeCell ref="B23:B25"/>
    <mergeCell ref="B9:B10"/>
    <mergeCell ref="A1:C1"/>
    <mergeCell ref="B20:B22"/>
    <mergeCell ref="B14:B15"/>
    <mergeCell ref="B16:B17"/>
    <mergeCell ref="B68:B69"/>
    <mergeCell ref="B26:B27"/>
    <mergeCell ref="B28:B29"/>
    <mergeCell ref="B44:B45"/>
    <mergeCell ref="B60:B62"/>
    <mergeCell ref="B63:B65"/>
    <mergeCell ref="B66:B67"/>
    <mergeCell ref="B38:B39"/>
    <mergeCell ref="B32:B34"/>
    <mergeCell ref="B35:B37"/>
    <mergeCell ref="B3:B4"/>
    <mergeCell ref="B51:B53"/>
  </mergeCells>
  <phoneticPr fontId="8"/>
  <pageMargins left="0.82677165354330717" right="0.31496062992125984" top="0.35433070866141736" bottom="0.35433070866141736" header="0.31496062992125984" footer="0.31496062992125984"/>
  <pageSetup paperSize="9" scale="83" fitToHeight="2" orientation="portrait" r:id="rId1"/>
  <rowBreaks count="2" manualBreakCount="2">
    <brk id="30" max="2" man="1"/>
    <brk id="58" max="2"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D81"/>
  <sheetViews>
    <sheetView view="pageBreakPreview" zoomScaleNormal="75" zoomScaleSheetLayoutView="100" workbookViewId="0">
      <selection sqref="A1:C1"/>
    </sheetView>
  </sheetViews>
  <sheetFormatPr defaultColWidth="9" defaultRowHeight="13.2" x14ac:dyDescent="0.2"/>
  <cols>
    <col min="1" max="1" width="3.109375" style="262" customWidth="1"/>
    <col min="2" max="2" width="20.88671875" style="262" customWidth="1"/>
    <col min="3" max="3" width="78.44140625" style="262" customWidth="1"/>
    <col min="4" max="4" width="47.33203125" style="262" customWidth="1"/>
    <col min="5" max="16384" width="9" style="262"/>
  </cols>
  <sheetData>
    <row r="1" spans="1:3" ht="57" customHeight="1" x14ac:dyDescent="0.2">
      <c r="A1" s="646" t="s">
        <v>522</v>
      </c>
      <c r="B1" s="647"/>
      <c r="C1" s="647"/>
    </row>
    <row r="2" spans="1:3" ht="19.5" customHeight="1" x14ac:dyDescent="0.2">
      <c r="A2" s="264" t="s">
        <v>104</v>
      </c>
      <c r="B2" s="267"/>
      <c r="C2" s="268"/>
    </row>
    <row r="3" spans="1:3" s="270" customFormat="1" ht="35.25" customHeight="1" x14ac:dyDescent="0.2">
      <c r="A3" s="269" t="s">
        <v>69</v>
      </c>
      <c r="B3" s="649" t="s">
        <v>70</v>
      </c>
      <c r="C3" s="269" t="str">
        <f>別添1医薬品算定要領!C3</f>
        <v>当該治験の遂行に必要な協力者（専門的・技術的知識の提供者、部外者の治験審査委員等）に対して支払う経費</v>
      </c>
    </row>
    <row r="4" spans="1:3" s="270" customFormat="1" ht="23.25" customHeight="1" x14ac:dyDescent="0.2">
      <c r="A4" s="271"/>
      <c r="B4" s="650"/>
      <c r="C4" s="271"/>
    </row>
    <row r="5" spans="1:3" s="270" customFormat="1" ht="21" customHeight="1" x14ac:dyDescent="0.2">
      <c r="A5" s="269" t="s">
        <v>71</v>
      </c>
      <c r="B5" s="649" t="s">
        <v>72</v>
      </c>
      <c r="C5" s="269" t="str">
        <f>別添1医薬品算定要領!C5</f>
        <v>当該治験の遂行に必要な旅費</v>
      </c>
    </row>
    <row r="6" spans="1:3" s="270" customFormat="1" ht="30.75" customHeight="1" x14ac:dyDescent="0.2">
      <c r="A6" s="271"/>
      <c r="B6" s="650"/>
      <c r="C6" s="271" t="str">
        <f>別添1医薬品算定要領!C6</f>
        <v>算出基準：旅費（国立がん研究センター旅費規程等に則る）（依頼者による依頼のあった会議等への参加に必要な旅費）</v>
      </c>
    </row>
    <row r="7" spans="1:3" s="270" customFormat="1" ht="21" customHeight="1" x14ac:dyDescent="0.2">
      <c r="A7" s="269" t="s">
        <v>74</v>
      </c>
      <c r="B7" s="649" t="s">
        <v>463</v>
      </c>
      <c r="C7" s="568" t="str">
        <f>別添1医薬品算定要領!C9</f>
        <v>当該治験に関連する治験関連システムの維持・管理等に要する経費</v>
      </c>
    </row>
    <row r="8" spans="1:3" s="270" customFormat="1" ht="21" customHeight="1" x14ac:dyDescent="0.2">
      <c r="A8" s="271"/>
      <c r="B8" s="650"/>
      <c r="C8" s="569" t="str">
        <f>別添1医薬品算定要領!C10</f>
        <v>初回契約締結時：50万円（拡大治験を除く）</v>
      </c>
    </row>
    <row r="9" spans="1:3" s="270" customFormat="1" ht="39" customHeight="1" x14ac:dyDescent="0.2">
      <c r="A9" s="269" t="s">
        <v>76</v>
      </c>
      <c r="B9" s="563" t="s">
        <v>79</v>
      </c>
      <c r="C9" s="269" t="str">
        <f>別添1医薬品算定要領!C11</f>
        <v>当該治験において求められている結果を導くために必要不可欠であり、かつ、施設で保有していない機械器具（保有していても当該治験に用いることができない場合を含む）の購入に要する経費</v>
      </c>
    </row>
    <row r="10" spans="1:3" s="270" customFormat="1" ht="30" customHeight="1" x14ac:dyDescent="0.2">
      <c r="A10" s="269" t="s">
        <v>109</v>
      </c>
      <c r="B10" s="649" t="s">
        <v>483</v>
      </c>
      <c r="C10" s="652" t="str">
        <f>別添1医薬品算定要領!C12</f>
        <v>当該治験に関連する治験審査委員会等の速記委託、治験関係書類の保管会社への保存委託、CRC等治験関連職員の派遣等に要する経費</v>
      </c>
    </row>
    <row r="11" spans="1:3" s="270" customFormat="1" ht="9.9" customHeight="1" x14ac:dyDescent="0.2">
      <c r="A11" s="271"/>
      <c r="B11" s="650"/>
      <c r="C11" s="653"/>
    </row>
    <row r="12" spans="1:3" s="270" customFormat="1" ht="30" customHeight="1" x14ac:dyDescent="0.2">
      <c r="A12" s="269" t="s">
        <v>240</v>
      </c>
      <c r="B12" s="648" t="s">
        <v>82</v>
      </c>
      <c r="C12" s="269" t="str">
        <f>別添1医薬品算定要領!C14</f>
        <v>当該治験に必要な光熱水料、消耗品費、印刷製本費、通信運搬費、治験審査委員会の事務処理に必要な経費、治験の進行の管理等に必要な経費</v>
      </c>
    </row>
    <row r="13" spans="1:3" s="270" customFormat="1" ht="20.25" customHeight="1" x14ac:dyDescent="0.2">
      <c r="A13" s="271"/>
      <c r="B13" s="648"/>
      <c r="C13" s="271" t="s">
        <v>653</v>
      </c>
    </row>
    <row r="14" spans="1:3" s="270" customFormat="1" x14ac:dyDescent="0.2">
      <c r="A14" s="269" t="s">
        <v>80</v>
      </c>
      <c r="B14" s="648" t="s">
        <v>83</v>
      </c>
      <c r="C14" s="269" t="str">
        <f>別添1医薬品算定要領!C16</f>
        <v>技術料、機械損料、建物使用料、その他</v>
      </c>
    </row>
    <row r="15" spans="1:3" ht="19.5" customHeight="1" x14ac:dyDescent="0.2">
      <c r="A15" s="272"/>
      <c r="B15" s="648"/>
      <c r="C15" s="271" t="s">
        <v>654</v>
      </c>
    </row>
    <row r="16" spans="1:3" ht="19.5" customHeight="1" x14ac:dyDescent="0.2">
      <c r="A16" s="273"/>
      <c r="B16" s="267"/>
      <c r="C16" s="268"/>
    </row>
    <row r="17" spans="1:4" ht="19.5" customHeight="1" x14ac:dyDescent="0.2">
      <c r="A17" s="264" t="s">
        <v>655</v>
      </c>
      <c r="B17" s="267"/>
      <c r="C17" s="268"/>
    </row>
    <row r="18" spans="1:4" s="270" customFormat="1" ht="39.6" x14ac:dyDescent="0.2">
      <c r="A18" s="269" t="s">
        <v>69</v>
      </c>
      <c r="B18" s="648" t="str">
        <f>別添1医薬品算定要領!B20</f>
        <v>臨床試験研究経費</v>
      </c>
      <c r="C18" s="269" t="str">
        <f>別添1医薬品算定要領!C20</f>
        <v>当該治験（治験実施計画作成に関する研究を除く。）に関連して必要となる、類例薬品の研究、対象疾病の研究、施設間の研究協議、補充的な非臨床的研究、講演、文書等作成、関連学会参加経費、モニタリング（治験計画書の範囲内）に要する経費等の研究費</v>
      </c>
    </row>
    <row r="19" spans="1:4" s="270" customFormat="1" ht="26.4" x14ac:dyDescent="0.2">
      <c r="A19" s="529"/>
      <c r="B19" s="648"/>
      <c r="C19" s="529" t="str">
        <f>別添1医薬品算定要領!C21</f>
        <v>算出基準：
臨床試験研究経費ポイント算出表（別紙1）（要素A～S）のポイント×6,000円</v>
      </c>
    </row>
    <row r="20" spans="1:4" s="270" customFormat="1" ht="105.6" x14ac:dyDescent="0.2">
      <c r="A20" s="271"/>
      <c r="B20" s="648"/>
      <c r="C20" s="271" t="str">
        <f>別添1医薬品算定要領!C22</f>
        <v xml:space="preserve">（*責任医師と合意の上、6,000円を上限として変更することができるものとする。）
＜拡大治験について＞
上記ポイントに０．７を乗じる
＜製造販売後臨床試験（PⅣ）について＞
上記ポイントに０．８を乗じる
</v>
      </c>
    </row>
    <row r="21" spans="1:4" s="270" customFormat="1" ht="27" customHeight="1" x14ac:dyDescent="0.2">
      <c r="A21" s="269" t="s">
        <v>71</v>
      </c>
      <c r="B21" s="649" t="str">
        <f>別添1医薬品算定要領!B23</f>
        <v>人件費</v>
      </c>
      <c r="C21" s="269" t="str">
        <f>別添1医薬品算定要領!C23</f>
        <v>当該治験を実施するために必要な職員の雇い上げに必要な経費（報酬、各種手当、社会保険料等）</v>
      </c>
    </row>
    <row r="22" spans="1:4" s="270" customFormat="1" ht="26.4" x14ac:dyDescent="0.2">
      <c r="A22" s="529"/>
      <c r="B22" s="651"/>
      <c r="C22" s="529" t="str">
        <f>別添1医薬品算定要領!C24</f>
        <v>算出基準：
臨床試験研究経費ポイント算出表（別紙1）（要素A～S）のポイント×4,000円</v>
      </c>
    </row>
    <row r="23" spans="1:4" s="270" customFormat="1" ht="105.6" x14ac:dyDescent="0.2">
      <c r="A23" s="271"/>
      <c r="B23" s="650"/>
      <c r="C23" s="271" t="str">
        <f>別添1医薬品算定要領!C25</f>
        <v xml:space="preserve">（*責任医師と合意の上、4,000円を上限として変更することができるものとする。）
＜拡大治験について＞
上記ポイントに０．７を乗じる
＜製造販売後臨床試験（PⅣ）について＞
上記ポイントに０．８を乗じる
</v>
      </c>
      <c r="D23" s="555" t="s">
        <v>625</v>
      </c>
    </row>
    <row r="24" spans="1:4" s="270" customFormat="1" ht="26.4" x14ac:dyDescent="0.2">
      <c r="A24" s="269" t="s">
        <v>74</v>
      </c>
      <c r="B24" s="648" t="str">
        <f>別添1医薬品算定要領!B26</f>
        <v>事務費</v>
      </c>
      <c r="C24" s="269" t="str">
        <f>別添1医薬品算定要領!C26</f>
        <v>当該治験に必要な光熱水料、消耗品費、印刷製本費、通信運搬費、治験審査委員会の事務処理に必要な経費、治験の進行の管理等に必要な経費</v>
      </c>
    </row>
    <row r="25" spans="1:4" s="270" customFormat="1" x14ac:dyDescent="0.2">
      <c r="A25" s="271"/>
      <c r="B25" s="648"/>
      <c r="C25" s="271" t="str">
        <f>別添1医薬品算定要領!C27</f>
        <v>算出基準：上記経費(①、②)の１０％</v>
      </c>
    </row>
    <row r="26" spans="1:4" s="270" customFormat="1" x14ac:dyDescent="0.2">
      <c r="A26" s="269" t="s">
        <v>76</v>
      </c>
      <c r="B26" s="648" t="str">
        <f>別添1医薬品算定要領!B28</f>
        <v>管理費</v>
      </c>
      <c r="C26" s="269" t="str">
        <f>別添1医薬品算定要領!C28</f>
        <v>技術料、機械損料、建物使用料、その他</v>
      </c>
    </row>
    <row r="27" spans="1:4" x14ac:dyDescent="0.2">
      <c r="A27" s="272"/>
      <c r="B27" s="648"/>
      <c r="C27" s="271" t="str">
        <f>別添1医薬品算定要領!C29</f>
        <v>算出基準：上記経費（①～③）の３０％</v>
      </c>
    </row>
    <row r="28" spans="1:4" ht="19.5" customHeight="1" x14ac:dyDescent="0.2">
      <c r="A28" s="273"/>
      <c r="B28" s="267"/>
      <c r="C28" s="268"/>
    </row>
    <row r="29" spans="1:4" ht="18.75" customHeight="1" x14ac:dyDescent="0.2">
      <c r="A29" s="264" t="s">
        <v>647</v>
      </c>
    </row>
    <row r="30" spans="1:4" s="270" customFormat="1" ht="26.4" x14ac:dyDescent="0.2">
      <c r="A30" s="269" t="s">
        <v>69</v>
      </c>
      <c r="B30" s="649" t="str">
        <f>別添1医薬品算定要領!B32</f>
        <v>脱落症例経費</v>
      </c>
      <c r="C30" s="269" t="str">
        <f>別添1医薬品算定要領!C32</f>
        <v>同意取得後、治験薬投与に至らなかった症例
個々の治験の想定する脱落率等に鑑み、別途相談を行う。</v>
      </c>
    </row>
    <row r="31" spans="1:4" s="270" customFormat="1" ht="26.4" x14ac:dyDescent="0.2">
      <c r="A31" s="529"/>
      <c r="B31" s="651"/>
      <c r="C31" s="529" t="str">
        <f>別添1医薬品算定要領!C33</f>
        <v>算出基準：
臨床試験研究経費ポイント算出表（別紙1）（要素I、K～Q）のポイント×6,000円</v>
      </c>
    </row>
    <row r="32" spans="1:4" s="270" customFormat="1" ht="105.6" x14ac:dyDescent="0.2">
      <c r="A32" s="529"/>
      <c r="B32" s="650"/>
      <c r="C32" s="271" t="str">
        <f>別添1医薬品算定要領!C34</f>
        <v xml:space="preserve">（*責任医師と合意の上、6,000円を上限として変更することができるものとする。）
＜拡大治験について＞
上記ポイントに０．７を乗じる
＜製造販売後臨床試験（PⅣ）について＞
上記ポイントに０．８を乗じる
</v>
      </c>
    </row>
    <row r="33" spans="1:3" s="270" customFormat="1" ht="27" customHeight="1" x14ac:dyDescent="0.2">
      <c r="A33" s="269" t="s">
        <v>71</v>
      </c>
      <c r="B33" s="649" t="str">
        <f>別添1医薬品算定要領!B35</f>
        <v>人件費</v>
      </c>
      <c r="C33" s="269" t="str">
        <f>別添1医薬品算定要領!C35</f>
        <v>当該治験を実施するために必要な職員の雇い上げに必要な経費（報酬、各種手当、社会保険料等）</v>
      </c>
    </row>
    <row r="34" spans="1:3" s="270" customFormat="1" ht="26.4" x14ac:dyDescent="0.2">
      <c r="A34" s="529"/>
      <c r="B34" s="651"/>
      <c r="C34" s="529" t="str">
        <f>別添1医薬品算定要領!C36</f>
        <v>算出基準：
臨床試験研究経費ポイント算出表（別紙1）（要素I、K～Q）のポイント×4,000円</v>
      </c>
    </row>
    <row r="35" spans="1:3" s="270" customFormat="1" ht="105.6" x14ac:dyDescent="0.2">
      <c r="A35" s="271"/>
      <c r="B35" s="650"/>
      <c r="C35" s="271" t="str">
        <f>別添1医薬品算定要領!C37</f>
        <v xml:space="preserve">（*責任医師と合意の上、4,000円を上限として変更することができるものとする。）
＜拡大治験について＞
上記ポイントに０．７を乗じる
＜製造販売後臨床試験（PⅣ）について＞
上記ポイントに０．８を乗じる
</v>
      </c>
    </row>
    <row r="36" spans="1:3" s="270" customFormat="1" ht="26.4" x14ac:dyDescent="0.2">
      <c r="A36" s="269" t="s">
        <v>74</v>
      </c>
      <c r="B36" s="648" t="str">
        <f>別添1医薬品算定要領!B38</f>
        <v>事務費</v>
      </c>
      <c r="C36" s="269" t="str">
        <f>別添1医薬品算定要領!C38</f>
        <v>当該治験に必要な光熱水料、消耗品費、印刷製本費、通信運搬費、治験審査委員会の事務処理に必要な経費、治験の進行の管理等に必要な経費</v>
      </c>
    </row>
    <row r="37" spans="1:3" s="270" customFormat="1" x14ac:dyDescent="0.2">
      <c r="A37" s="271"/>
      <c r="B37" s="648"/>
      <c r="C37" s="271" t="str">
        <f>別添1医薬品算定要領!C39</f>
        <v>算出基準：上記経費(①、②)の１０％</v>
      </c>
    </row>
    <row r="38" spans="1:3" s="270" customFormat="1" x14ac:dyDescent="0.2">
      <c r="A38" s="269" t="s">
        <v>76</v>
      </c>
      <c r="B38" s="648" t="str">
        <f>別添1医薬品算定要領!B40</f>
        <v>管理費</v>
      </c>
      <c r="C38" s="269" t="str">
        <f>別添1医薬品算定要領!C40</f>
        <v>技術料、機械損料、建物使用料、その他</v>
      </c>
    </row>
    <row r="39" spans="1:3" x14ac:dyDescent="0.2">
      <c r="A39" s="272"/>
      <c r="B39" s="648"/>
      <c r="C39" s="271" t="str">
        <f>別添1医薬品算定要領!C41</f>
        <v>算出基準：上記経費（①～③）の３０％</v>
      </c>
    </row>
    <row r="40" spans="1:3" ht="20.25" customHeight="1" x14ac:dyDescent="0.2"/>
    <row r="41" spans="1:3" ht="20.25" customHeight="1" x14ac:dyDescent="0.2"/>
    <row r="42" spans="1:3" ht="18.75" customHeight="1" x14ac:dyDescent="0.2">
      <c r="A42" s="264" t="s">
        <v>105</v>
      </c>
    </row>
    <row r="43" spans="1:3" s="270" customFormat="1" ht="24.9" customHeight="1" x14ac:dyDescent="0.2">
      <c r="A43" s="269" t="s">
        <v>69</v>
      </c>
      <c r="B43" s="649" t="str">
        <f>別添1医薬品算定要領!B44</f>
        <v>被験者負担軽減費</v>
      </c>
      <c r="C43" s="269" t="str">
        <f>別添1医薬品算定要領!C44</f>
        <v>交通費の負担増等治験参加に伴う被験者の負担を軽減するための経費。</v>
      </c>
    </row>
    <row r="44" spans="1:3" s="270" customFormat="1" ht="24.9" customHeight="1" x14ac:dyDescent="0.2">
      <c r="A44" s="271"/>
      <c r="B44" s="650"/>
      <c r="C44" s="271" t="str">
        <f>別添1医薬品算定要領!C45</f>
        <v>算出基準：7,000円×来院回数</v>
      </c>
    </row>
    <row r="45" spans="1:3" ht="20.25" customHeight="1" x14ac:dyDescent="0.2"/>
    <row r="46" spans="1:3" ht="20.25" customHeight="1" x14ac:dyDescent="0.2"/>
    <row r="47" spans="1:3" ht="18.75" customHeight="1" x14ac:dyDescent="0.2">
      <c r="A47" s="264" t="s">
        <v>230</v>
      </c>
    </row>
    <row r="48" spans="1:3" s="270" customFormat="1" ht="19.5" customHeight="1" x14ac:dyDescent="0.2">
      <c r="A48" s="269" t="s">
        <v>69</v>
      </c>
      <c r="B48" s="649" t="str">
        <f>別添1医薬品算定要領!B48</f>
        <v>画像等複写資料提供費</v>
      </c>
      <c r="C48" s="269" t="str">
        <f>別添1医薬品算定要領!C48</f>
        <v>実施計画書に明記されていない原資料の複写作業に要する経費</v>
      </c>
    </row>
    <row r="49" spans="1:3" s="270" customFormat="1" ht="27" customHeight="1" x14ac:dyDescent="0.2">
      <c r="A49" s="529"/>
      <c r="B49" s="651"/>
      <c r="C49" s="529" t="str">
        <f>別添1医薬品算定要領!C49</f>
        <v>算出基準：
臨床試験研究経費ポイント算出表（別紙1）（要素O）のポイント×6,000円</v>
      </c>
    </row>
    <row r="50" spans="1:3" s="270" customFormat="1" ht="108" customHeight="1" x14ac:dyDescent="0.2">
      <c r="A50" s="529"/>
      <c r="B50" s="650"/>
      <c r="C50" s="271" t="str">
        <f>別添1医薬品算定要領!C50</f>
        <v xml:space="preserve">（*責任医師と合意の上、6,000円を上限として変更することができるものとする。）
＜拡大治験について＞
上記ポイントに０．７を乗じる
＜製造販売後臨床試験（PⅣ）について＞
上記ポイントに０．８を乗じる
</v>
      </c>
    </row>
    <row r="51" spans="1:3" s="270" customFormat="1" ht="27" customHeight="1" x14ac:dyDescent="0.2">
      <c r="A51" s="269" t="s">
        <v>71</v>
      </c>
      <c r="B51" s="649" t="str">
        <f>別添1医薬品算定要領!B51</f>
        <v>人件費</v>
      </c>
      <c r="C51" s="269" t="str">
        <f>別添1医薬品算定要領!C51</f>
        <v>当該治験を実施するために必要な職員の雇い上げに必要な経費（報酬、各種手当、社会保険料等）</v>
      </c>
    </row>
    <row r="52" spans="1:3" s="270" customFormat="1" ht="30" customHeight="1" x14ac:dyDescent="0.2">
      <c r="A52" s="529"/>
      <c r="B52" s="651"/>
      <c r="C52" s="529" t="str">
        <f>別添1医薬品算定要領!C52</f>
        <v>算出基準：
臨床試験研究経費ポイント算出表（別紙1）（要素O）のポイント×4,000円</v>
      </c>
    </row>
    <row r="53" spans="1:3" s="270" customFormat="1" ht="108" customHeight="1" x14ac:dyDescent="0.2">
      <c r="A53" s="271"/>
      <c r="B53" s="650"/>
      <c r="C53" s="271" t="str">
        <f>別添1医薬品算定要領!C53</f>
        <v xml:space="preserve">（*責任医師と合意の上、4,000円を上限として変更することができるものとする。）
＜拡大治験について＞
上記ポイントに０．７を乗じる
＜製造販売後臨床試験（PⅣ）について＞
上記ポイントに０．８を乗じる
</v>
      </c>
    </row>
    <row r="54" spans="1:3" s="270" customFormat="1" ht="30" customHeight="1" x14ac:dyDescent="0.2">
      <c r="A54" s="269" t="s">
        <v>74</v>
      </c>
      <c r="B54" s="648" t="str">
        <f>別添1医薬品算定要領!B54</f>
        <v>事務費</v>
      </c>
      <c r="C54" s="269" t="str">
        <f>別添1医薬品算定要領!C54</f>
        <v>当該治験に必要な光熱水料、消耗品費、印刷製本費、通信運搬費、治験審査委員会の事務処理に必要な経費、治験の進行の管理等に必要な経費</v>
      </c>
    </row>
    <row r="55" spans="1:3" s="270" customFormat="1" ht="20.25" customHeight="1" x14ac:dyDescent="0.2">
      <c r="A55" s="271"/>
      <c r="B55" s="648"/>
      <c r="C55" s="271" t="str">
        <f>別添1医薬品算定要領!C55</f>
        <v>算出基準：上記経費(①、②)の１０％</v>
      </c>
    </row>
    <row r="56" spans="1:3" s="270" customFormat="1" x14ac:dyDescent="0.2">
      <c r="A56" s="269" t="s">
        <v>76</v>
      </c>
      <c r="B56" s="648" t="str">
        <f>別添1医薬品算定要領!B56</f>
        <v>管理費</v>
      </c>
      <c r="C56" s="269" t="str">
        <f>別添1医薬品算定要領!C56</f>
        <v>技術料、機械損料、建物使用料、その他</v>
      </c>
    </row>
    <row r="57" spans="1:3" ht="19.5" customHeight="1" x14ac:dyDescent="0.2">
      <c r="A57" s="272"/>
      <c r="B57" s="648"/>
      <c r="C57" s="271" t="str">
        <f>別添1医薬品算定要領!C57</f>
        <v>算出基準：上記経費（①～③）の３０％</v>
      </c>
    </row>
    <row r="60" spans="1:3" ht="18.75" customHeight="1" x14ac:dyDescent="0.2">
      <c r="A60" s="264" t="s">
        <v>656</v>
      </c>
    </row>
    <row r="61" spans="1:3" s="270" customFormat="1" x14ac:dyDescent="0.2">
      <c r="A61" s="269" t="s">
        <v>69</v>
      </c>
      <c r="B61" s="649" t="str">
        <f>別添1医薬品算定要領!B60</f>
        <v>追跡調査研究費</v>
      </c>
      <c r="C61" s="269" t="str">
        <f>別添1医薬品算定要領!C60</f>
        <v>契約期間内において、治験薬投与終了後、追跡調査に要する経費等の研究費</v>
      </c>
    </row>
    <row r="62" spans="1:3" s="270" customFormat="1" ht="26.4" x14ac:dyDescent="0.2">
      <c r="A62" s="529"/>
      <c r="B62" s="651"/>
      <c r="C62" s="529" t="str">
        <f>別添1医薬品算定要領!C61</f>
        <v>算出基準：
臨床試験研究経費ポイント算出表（別紙1）（要素L、O、Q、R）のポイント×6,000円</v>
      </c>
    </row>
    <row r="63" spans="1:3" s="270" customFormat="1" ht="105.6" x14ac:dyDescent="0.2">
      <c r="A63" s="529"/>
      <c r="B63" s="650"/>
      <c r="C63" s="271" t="str">
        <f>別添1医薬品算定要領!C62</f>
        <v xml:space="preserve">（*責任医師と合意の上、6,000円を上限として変更することができるものとする。）
＜拡大治験について＞
上記ポイントに０．７を乗じる
＜製造販売後臨床試験（PⅣ）について＞
上記ポイントに０．８を乗じる
</v>
      </c>
    </row>
    <row r="64" spans="1:3" s="270" customFormat="1" ht="27" customHeight="1" x14ac:dyDescent="0.2">
      <c r="A64" s="269" t="s">
        <v>71</v>
      </c>
      <c r="B64" s="649" t="str">
        <f>別添1医薬品算定要領!B63</f>
        <v>人件費</v>
      </c>
      <c r="C64" s="269" t="str">
        <f>別添1医薬品算定要領!C63</f>
        <v>当該治験を実施するために必要な職員の雇い上げに必要な経費（報酬、各種手当、社会保険料等）</v>
      </c>
    </row>
    <row r="65" spans="1:3" s="270" customFormat="1" ht="26.4" x14ac:dyDescent="0.2">
      <c r="A65" s="529"/>
      <c r="B65" s="651"/>
      <c r="C65" s="529" t="str">
        <f>別添1医薬品算定要領!C64</f>
        <v>算出基準：
臨床試験研究経費ポイント算出表（別紙1）（要素L、O、Q、R）のポイント×4,000円</v>
      </c>
    </row>
    <row r="66" spans="1:3" s="270" customFormat="1" ht="105.6" x14ac:dyDescent="0.2">
      <c r="A66" s="271"/>
      <c r="B66" s="650"/>
      <c r="C66" s="271" t="str">
        <f>別添1医薬品算定要領!C65</f>
        <v xml:space="preserve">（*責任医師と合意の上、4,000円を上限として変更することができるものとする。）
＜拡大治験について＞
上記ポイントに０．７を乗じる
＜製造販売後臨床試験（PⅣ）について＞
上記ポイントに０．８を乗じる
</v>
      </c>
    </row>
    <row r="67" spans="1:3" s="270" customFormat="1" ht="26.4" x14ac:dyDescent="0.2">
      <c r="A67" s="269" t="s">
        <v>74</v>
      </c>
      <c r="B67" s="648" t="str">
        <f>別添1医薬品算定要領!B66</f>
        <v>事務費</v>
      </c>
      <c r="C67" s="269" t="str">
        <f>別添1医薬品算定要領!C66</f>
        <v>当該治験に必要な光熱水料、消耗品費、印刷製本費、通信運搬費、治験審査委員会の事務処理に必要な経費、治験の進行の管理等に必要な経費</v>
      </c>
    </row>
    <row r="68" spans="1:3" s="270" customFormat="1" x14ac:dyDescent="0.2">
      <c r="A68" s="271"/>
      <c r="B68" s="648"/>
      <c r="C68" s="271" t="str">
        <f>別添1医薬品算定要領!C67</f>
        <v>算出基準：上記経費(①、②)の１０％</v>
      </c>
    </row>
    <row r="69" spans="1:3" s="270" customFormat="1" x14ac:dyDescent="0.2">
      <c r="A69" s="269" t="s">
        <v>76</v>
      </c>
      <c r="B69" s="648" t="str">
        <f>別添1医薬品算定要領!B68</f>
        <v>管理費</v>
      </c>
      <c r="C69" s="269" t="str">
        <f>別添1医薬品算定要領!C68</f>
        <v>技術料、機械損料、建物使用料、その他</v>
      </c>
    </row>
    <row r="70" spans="1:3" x14ac:dyDescent="0.2">
      <c r="A70" s="272"/>
      <c r="B70" s="648"/>
      <c r="C70" s="271" t="str">
        <f>別添1医薬品算定要領!C69</f>
        <v>算出基準：上記経費（①～③）の３０％</v>
      </c>
    </row>
    <row r="71" spans="1:3" ht="28.5" customHeight="1" x14ac:dyDescent="0.2">
      <c r="C71" s="350" t="s">
        <v>520</v>
      </c>
    </row>
    <row r="72" spans="1:3" ht="20.25" customHeight="1" x14ac:dyDescent="0.2"/>
    <row r="74" spans="1:3" x14ac:dyDescent="0.2">
      <c r="B74" s="268"/>
    </row>
    <row r="75" spans="1:3" x14ac:dyDescent="0.2">
      <c r="B75" s="268"/>
    </row>
    <row r="76" spans="1:3" x14ac:dyDescent="0.2">
      <c r="B76" s="268"/>
    </row>
    <row r="77" spans="1:3" x14ac:dyDescent="0.2">
      <c r="B77" s="268"/>
    </row>
    <row r="78" spans="1:3" x14ac:dyDescent="0.2">
      <c r="B78" s="268"/>
    </row>
    <row r="79" spans="1:3" x14ac:dyDescent="0.2">
      <c r="B79" s="268"/>
    </row>
    <row r="80" spans="1:3" x14ac:dyDescent="0.2">
      <c r="B80" s="268"/>
    </row>
    <row r="81" spans="2:2" x14ac:dyDescent="0.2">
      <c r="B81" s="268"/>
    </row>
  </sheetData>
  <mergeCells count="25">
    <mergeCell ref="B10:B11"/>
    <mergeCell ref="A1:C1"/>
    <mergeCell ref="B3:B4"/>
    <mergeCell ref="B5:B6"/>
    <mergeCell ref="B7:B8"/>
    <mergeCell ref="C10:C11"/>
    <mergeCell ref="B69:B70"/>
    <mergeCell ref="B51:B53"/>
    <mergeCell ref="B54:B55"/>
    <mergeCell ref="B56:B57"/>
    <mergeCell ref="B61:B63"/>
    <mergeCell ref="B64:B66"/>
    <mergeCell ref="B67:B68"/>
    <mergeCell ref="B48:B50"/>
    <mergeCell ref="B12:B13"/>
    <mergeCell ref="B14:B15"/>
    <mergeCell ref="B18:B20"/>
    <mergeCell ref="B24:B25"/>
    <mergeCell ref="B26:B27"/>
    <mergeCell ref="B30:B32"/>
    <mergeCell ref="B36:B37"/>
    <mergeCell ref="B38:B39"/>
    <mergeCell ref="B43:B44"/>
    <mergeCell ref="B21:B23"/>
    <mergeCell ref="B33:B35"/>
  </mergeCells>
  <phoneticPr fontId="8"/>
  <pageMargins left="0.82677165354330717" right="0.31496062992125984" top="0.35433070866141736" bottom="0.35433070866141736" header="0.31496062992125984" footer="0.31496062992125984"/>
  <pageSetup paperSize="9" scale="83" fitToHeight="2" orientation="portrait" r:id="rId1"/>
  <rowBreaks count="3" manualBreakCount="3">
    <brk id="28" max="2" man="1"/>
    <brk id="59" max="2" man="1"/>
    <brk id="71" max="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1:C21"/>
  <sheetViews>
    <sheetView view="pageBreakPreview" zoomScaleNormal="75" zoomScaleSheetLayoutView="100" workbookViewId="0">
      <selection sqref="A1:C1"/>
    </sheetView>
  </sheetViews>
  <sheetFormatPr defaultRowHeight="13.2" x14ac:dyDescent="0.2"/>
  <cols>
    <col min="1" max="1" width="3.109375" style="262" customWidth="1"/>
    <col min="2" max="2" width="20.88671875" style="262" customWidth="1"/>
    <col min="3" max="3" width="78.44140625" style="262" customWidth="1"/>
    <col min="4" max="256" width="9" style="262"/>
    <col min="257" max="257" width="3.109375" style="262" customWidth="1"/>
    <col min="258" max="258" width="20.88671875" style="262" customWidth="1"/>
    <col min="259" max="259" width="78.44140625" style="262" customWidth="1"/>
    <col min="260" max="512" width="9" style="262"/>
    <col min="513" max="513" width="3.109375" style="262" customWidth="1"/>
    <col min="514" max="514" width="20.88671875" style="262" customWidth="1"/>
    <col min="515" max="515" width="78.44140625" style="262" customWidth="1"/>
    <col min="516" max="768" width="9" style="262"/>
    <col min="769" max="769" width="3.109375" style="262" customWidth="1"/>
    <col min="770" max="770" width="20.88671875" style="262" customWidth="1"/>
    <col min="771" max="771" width="78.44140625" style="262" customWidth="1"/>
    <col min="772" max="1024" width="9" style="262"/>
    <col min="1025" max="1025" width="3.109375" style="262" customWidth="1"/>
    <col min="1026" max="1026" width="20.88671875" style="262" customWidth="1"/>
    <col min="1027" max="1027" width="78.44140625" style="262" customWidth="1"/>
    <col min="1028" max="1280" width="9" style="262"/>
    <col min="1281" max="1281" width="3.109375" style="262" customWidth="1"/>
    <col min="1282" max="1282" width="20.88671875" style="262" customWidth="1"/>
    <col min="1283" max="1283" width="78.44140625" style="262" customWidth="1"/>
    <col min="1284" max="1536" width="9" style="262"/>
    <col min="1537" max="1537" width="3.109375" style="262" customWidth="1"/>
    <col min="1538" max="1538" width="20.88671875" style="262" customWidth="1"/>
    <col min="1539" max="1539" width="78.44140625" style="262" customWidth="1"/>
    <col min="1540" max="1792" width="9" style="262"/>
    <col min="1793" max="1793" width="3.109375" style="262" customWidth="1"/>
    <col min="1794" max="1794" width="20.88671875" style="262" customWidth="1"/>
    <col min="1795" max="1795" width="78.44140625" style="262" customWidth="1"/>
    <col min="1796" max="2048" width="9" style="262"/>
    <col min="2049" max="2049" width="3.109375" style="262" customWidth="1"/>
    <col min="2050" max="2050" width="20.88671875" style="262" customWidth="1"/>
    <col min="2051" max="2051" width="78.44140625" style="262" customWidth="1"/>
    <col min="2052" max="2304" width="9" style="262"/>
    <col min="2305" max="2305" width="3.109375" style="262" customWidth="1"/>
    <col min="2306" max="2306" width="20.88671875" style="262" customWidth="1"/>
    <col min="2307" max="2307" width="78.44140625" style="262" customWidth="1"/>
    <col min="2308" max="2560" width="9" style="262"/>
    <col min="2561" max="2561" width="3.109375" style="262" customWidth="1"/>
    <col min="2562" max="2562" width="20.88671875" style="262" customWidth="1"/>
    <col min="2563" max="2563" width="78.44140625" style="262" customWidth="1"/>
    <col min="2564" max="2816" width="9" style="262"/>
    <col min="2817" max="2817" width="3.109375" style="262" customWidth="1"/>
    <col min="2818" max="2818" width="20.88671875" style="262" customWidth="1"/>
    <col min="2819" max="2819" width="78.44140625" style="262" customWidth="1"/>
    <col min="2820" max="3072" width="9" style="262"/>
    <col min="3073" max="3073" width="3.109375" style="262" customWidth="1"/>
    <col min="3074" max="3074" width="20.88671875" style="262" customWidth="1"/>
    <col min="3075" max="3075" width="78.44140625" style="262" customWidth="1"/>
    <col min="3076" max="3328" width="9" style="262"/>
    <col min="3329" max="3329" width="3.109375" style="262" customWidth="1"/>
    <col min="3330" max="3330" width="20.88671875" style="262" customWidth="1"/>
    <col min="3331" max="3331" width="78.44140625" style="262" customWidth="1"/>
    <col min="3332" max="3584" width="9" style="262"/>
    <col min="3585" max="3585" width="3.109375" style="262" customWidth="1"/>
    <col min="3586" max="3586" width="20.88671875" style="262" customWidth="1"/>
    <col min="3587" max="3587" width="78.44140625" style="262" customWidth="1"/>
    <col min="3588" max="3840" width="9" style="262"/>
    <col min="3841" max="3841" width="3.109375" style="262" customWidth="1"/>
    <col min="3842" max="3842" width="20.88671875" style="262" customWidth="1"/>
    <col min="3843" max="3843" width="78.44140625" style="262" customWidth="1"/>
    <col min="3844" max="4096" width="9" style="262"/>
    <col min="4097" max="4097" width="3.109375" style="262" customWidth="1"/>
    <col min="4098" max="4098" width="20.88671875" style="262" customWidth="1"/>
    <col min="4099" max="4099" width="78.44140625" style="262" customWidth="1"/>
    <col min="4100" max="4352" width="9" style="262"/>
    <col min="4353" max="4353" width="3.109375" style="262" customWidth="1"/>
    <col min="4354" max="4354" width="20.88671875" style="262" customWidth="1"/>
    <col min="4355" max="4355" width="78.44140625" style="262" customWidth="1"/>
    <col min="4356" max="4608" width="9" style="262"/>
    <col min="4609" max="4609" width="3.109375" style="262" customWidth="1"/>
    <col min="4610" max="4610" width="20.88671875" style="262" customWidth="1"/>
    <col min="4611" max="4611" width="78.44140625" style="262" customWidth="1"/>
    <col min="4612" max="4864" width="9" style="262"/>
    <col min="4865" max="4865" width="3.109375" style="262" customWidth="1"/>
    <col min="4866" max="4866" width="20.88671875" style="262" customWidth="1"/>
    <col min="4867" max="4867" width="78.44140625" style="262" customWidth="1"/>
    <col min="4868" max="5120" width="9" style="262"/>
    <col min="5121" max="5121" width="3.109375" style="262" customWidth="1"/>
    <col min="5122" max="5122" width="20.88671875" style="262" customWidth="1"/>
    <col min="5123" max="5123" width="78.44140625" style="262" customWidth="1"/>
    <col min="5124" max="5376" width="9" style="262"/>
    <col min="5377" max="5377" width="3.109375" style="262" customWidth="1"/>
    <col min="5378" max="5378" width="20.88671875" style="262" customWidth="1"/>
    <col min="5379" max="5379" width="78.44140625" style="262" customWidth="1"/>
    <col min="5380" max="5632" width="9" style="262"/>
    <col min="5633" max="5633" width="3.109375" style="262" customWidth="1"/>
    <col min="5634" max="5634" width="20.88671875" style="262" customWidth="1"/>
    <col min="5635" max="5635" width="78.44140625" style="262" customWidth="1"/>
    <col min="5636" max="5888" width="9" style="262"/>
    <col min="5889" max="5889" width="3.109375" style="262" customWidth="1"/>
    <col min="5890" max="5890" width="20.88671875" style="262" customWidth="1"/>
    <col min="5891" max="5891" width="78.44140625" style="262" customWidth="1"/>
    <col min="5892" max="6144" width="9" style="262"/>
    <col min="6145" max="6145" width="3.109375" style="262" customWidth="1"/>
    <col min="6146" max="6146" width="20.88671875" style="262" customWidth="1"/>
    <col min="6147" max="6147" width="78.44140625" style="262" customWidth="1"/>
    <col min="6148" max="6400" width="9" style="262"/>
    <col min="6401" max="6401" width="3.109375" style="262" customWidth="1"/>
    <col min="6402" max="6402" width="20.88671875" style="262" customWidth="1"/>
    <col min="6403" max="6403" width="78.44140625" style="262" customWidth="1"/>
    <col min="6404" max="6656" width="9" style="262"/>
    <col min="6657" max="6657" width="3.109375" style="262" customWidth="1"/>
    <col min="6658" max="6658" width="20.88671875" style="262" customWidth="1"/>
    <col min="6659" max="6659" width="78.44140625" style="262" customWidth="1"/>
    <col min="6660" max="6912" width="9" style="262"/>
    <col min="6913" max="6913" width="3.109375" style="262" customWidth="1"/>
    <col min="6914" max="6914" width="20.88671875" style="262" customWidth="1"/>
    <col min="6915" max="6915" width="78.44140625" style="262" customWidth="1"/>
    <col min="6916" max="7168" width="9" style="262"/>
    <col min="7169" max="7169" width="3.109375" style="262" customWidth="1"/>
    <col min="7170" max="7170" width="20.88671875" style="262" customWidth="1"/>
    <col min="7171" max="7171" width="78.44140625" style="262" customWidth="1"/>
    <col min="7172" max="7424" width="9" style="262"/>
    <col min="7425" max="7425" width="3.109375" style="262" customWidth="1"/>
    <col min="7426" max="7426" width="20.88671875" style="262" customWidth="1"/>
    <col min="7427" max="7427" width="78.44140625" style="262" customWidth="1"/>
    <col min="7428" max="7680" width="9" style="262"/>
    <col min="7681" max="7681" width="3.109375" style="262" customWidth="1"/>
    <col min="7682" max="7682" width="20.88671875" style="262" customWidth="1"/>
    <col min="7683" max="7683" width="78.44140625" style="262" customWidth="1"/>
    <col min="7684" max="7936" width="9" style="262"/>
    <col min="7937" max="7937" width="3.109375" style="262" customWidth="1"/>
    <col min="7938" max="7938" width="20.88671875" style="262" customWidth="1"/>
    <col min="7939" max="7939" width="78.44140625" style="262" customWidth="1"/>
    <col min="7940" max="8192" width="9" style="262"/>
    <col min="8193" max="8193" width="3.109375" style="262" customWidth="1"/>
    <col min="8194" max="8194" width="20.88671875" style="262" customWidth="1"/>
    <col min="8195" max="8195" width="78.44140625" style="262" customWidth="1"/>
    <col min="8196" max="8448" width="9" style="262"/>
    <col min="8449" max="8449" width="3.109375" style="262" customWidth="1"/>
    <col min="8450" max="8450" width="20.88671875" style="262" customWidth="1"/>
    <col min="8451" max="8451" width="78.44140625" style="262" customWidth="1"/>
    <col min="8452" max="8704" width="9" style="262"/>
    <col min="8705" max="8705" width="3.109375" style="262" customWidth="1"/>
    <col min="8706" max="8706" width="20.88671875" style="262" customWidth="1"/>
    <col min="8707" max="8707" width="78.44140625" style="262" customWidth="1"/>
    <col min="8708" max="8960" width="9" style="262"/>
    <col min="8961" max="8961" width="3.109375" style="262" customWidth="1"/>
    <col min="8962" max="8962" width="20.88671875" style="262" customWidth="1"/>
    <col min="8963" max="8963" width="78.44140625" style="262" customWidth="1"/>
    <col min="8964" max="9216" width="9" style="262"/>
    <col min="9217" max="9217" width="3.109375" style="262" customWidth="1"/>
    <col min="9218" max="9218" width="20.88671875" style="262" customWidth="1"/>
    <col min="9219" max="9219" width="78.44140625" style="262" customWidth="1"/>
    <col min="9220" max="9472" width="9" style="262"/>
    <col min="9473" max="9473" width="3.109375" style="262" customWidth="1"/>
    <col min="9474" max="9474" width="20.88671875" style="262" customWidth="1"/>
    <col min="9475" max="9475" width="78.44140625" style="262" customWidth="1"/>
    <col min="9476" max="9728" width="9" style="262"/>
    <col min="9729" max="9729" width="3.109375" style="262" customWidth="1"/>
    <col min="9730" max="9730" width="20.88671875" style="262" customWidth="1"/>
    <col min="9731" max="9731" width="78.44140625" style="262" customWidth="1"/>
    <col min="9732" max="9984" width="9" style="262"/>
    <col min="9985" max="9985" width="3.109375" style="262" customWidth="1"/>
    <col min="9986" max="9986" width="20.88671875" style="262" customWidth="1"/>
    <col min="9987" max="9987" width="78.44140625" style="262" customWidth="1"/>
    <col min="9988" max="10240" width="9" style="262"/>
    <col min="10241" max="10241" width="3.109375" style="262" customWidth="1"/>
    <col min="10242" max="10242" width="20.88671875" style="262" customWidth="1"/>
    <col min="10243" max="10243" width="78.44140625" style="262" customWidth="1"/>
    <col min="10244" max="10496" width="9" style="262"/>
    <col min="10497" max="10497" width="3.109375" style="262" customWidth="1"/>
    <col min="10498" max="10498" width="20.88671875" style="262" customWidth="1"/>
    <col min="10499" max="10499" width="78.44140625" style="262" customWidth="1"/>
    <col min="10500" max="10752" width="9" style="262"/>
    <col min="10753" max="10753" width="3.109375" style="262" customWidth="1"/>
    <col min="10754" max="10754" width="20.88671875" style="262" customWidth="1"/>
    <col min="10755" max="10755" width="78.44140625" style="262" customWidth="1"/>
    <col min="10756" max="11008" width="9" style="262"/>
    <col min="11009" max="11009" width="3.109375" style="262" customWidth="1"/>
    <col min="11010" max="11010" width="20.88671875" style="262" customWidth="1"/>
    <col min="11011" max="11011" width="78.44140625" style="262" customWidth="1"/>
    <col min="11012" max="11264" width="9" style="262"/>
    <col min="11265" max="11265" width="3.109375" style="262" customWidth="1"/>
    <col min="11266" max="11266" width="20.88671875" style="262" customWidth="1"/>
    <col min="11267" max="11267" width="78.44140625" style="262" customWidth="1"/>
    <col min="11268" max="11520" width="9" style="262"/>
    <col min="11521" max="11521" width="3.109375" style="262" customWidth="1"/>
    <col min="11522" max="11522" width="20.88671875" style="262" customWidth="1"/>
    <col min="11523" max="11523" width="78.44140625" style="262" customWidth="1"/>
    <col min="11524" max="11776" width="9" style="262"/>
    <col min="11777" max="11777" width="3.109375" style="262" customWidth="1"/>
    <col min="11778" max="11778" width="20.88671875" style="262" customWidth="1"/>
    <col min="11779" max="11779" width="78.44140625" style="262" customWidth="1"/>
    <col min="11780" max="12032" width="9" style="262"/>
    <col min="12033" max="12033" width="3.109375" style="262" customWidth="1"/>
    <col min="12034" max="12034" width="20.88671875" style="262" customWidth="1"/>
    <col min="12035" max="12035" width="78.44140625" style="262" customWidth="1"/>
    <col min="12036" max="12288" width="9" style="262"/>
    <col min="12289" max="12289" width="3.109375" style="262" customWidth="1"/>
    <col min="12290" max="12290" width="20.88671875" style="262" customWidth="1"/>
    <col min="12291" max="12291" width="78.44140625" style="262" customWidth="1"/>
    <col min="12292" max="12544" width="9" style="262"/>
    <col min="12545" max="12545" width="3.109375" style="262" customWidth="1"/>
    <col min="12546" max="12546" width="20.88671875" style="262" customWidth="1"/>
    <col min="12547" max="12547" width="78.44140625" style="262" customWidth="1"/>
    <col min="12548" max="12800" width="9" style="262"/>
    <col min="12801" max="12801" width="3.109375" style="262" customWidth="1"/>
    <col min="12802" max="12802" width="20.88671875" style="262" customWidth="1"/>
    <col min="12803" max="12803" width="78.44140625" style="262" customWidth="1"/>
    <col min="12804" max="13056" width="9" style="262"/>
    <col min="13057" max="13057" width="3.109375" style="262" customWidth="1"/>
    <col min="13058" max="13058" width="20.88671875" style="262" customWidth="1"/>
    <col min="13059" max="13059" width="78.44140625" style="262" customWidth="1"/>
    <col min="13060" max="13312" width="9" style="262"/>
    <col min="13313" max="13313" width="3.109375" style="262" customWidth="1"/>
    <col min="13314" max="13314" width="20.88671875" style="262" customWidth="1"/>
    <col min="13315" max="13315" width="78.44140625" style="262" customWidth="1"/>
    <col min="13316" max="13568" width="9" style="262"/>
    <col min="13569" max="13569" width="3.109375" style="262" customWidth="1"/>
    <col min="13570" max="13570" width="20.88671875" style="262" customWidth="1"/>
    <col min="13571" max="13571" width="78.44140625" style="262" customWidth="1"/>
    <col min="13572" max="13824" width="9" style="262"/>
    <col min="13825" max="13825" width="3.109375" style="262" customWidth="1"/>
    <col min="13826" max="13826" width="20.88671875" style="262" customWidth="1"/>
    <col min="13827" max="13827" width="78.44140625" style="262" customWidth="1"/>
    <col min="13828" max="14080" width="9" style="262"/>
    <col min="14081" max="14081" width="3.109375" style="262" customWidth="1"/>
    <col min="14082" max="14082" width="20.88671875" style="262" customWidth="1"/>
    <col min="14083" max="14083" width="78.44140625" style="262" customWidth="1"/>
    <col min="14084" max="14336" width="9" style="262"/>
    <col min="14337" max="14337" width="3.109375" style="262" customWidth="1"/>
    <col min="14338" max="14338" width="20.88671875" style="262" customWidth="1"/>
    <col min="14339" max="14339" width="78.44140625" style="262" customWidth="1"/>
    <col min="14340" max="14592" width="9" style="262"/>
    <col min="14593" max="14593" width="3.109375" style="262" customWidth="1"/>
    <col min="14594" max="14594" width="20.88671875" style="262" customWidth="1"/>
    <col min="14595" max="14595" width="78.44140625" style="262" customWidth="1"/>
    <col min="14596" max="14848" width="9" style="262"/>
    <col min="14849" max="14849" width="3.109375" style="262" customWidth="1"/>
    <col min="14850" max="14850" width="20.88671875" style="262" customWidth="1"/>
    <col min="14851" max="14851" width="78.44140625" style="262" customWidth="1"/>
    <col min="14852" max="15104" width="9" style="262"/>
    <col min="15105" max="15105" width="3.109375" style="262" customWidth="1"/>
    <col min="15106" max="15106" width="20.88671875" style="262" customWidth="1"/>
    <col min="15107" max="15107" width="78.44140625" style="262" customWidth="1"/>
    <col min="15108" max="15360" width="9" style="262"/>
    <col min="15361" max="15361" width="3.109375" style="262" customWidth="1"/>
    <col min="15362" max="15362" width="20.88671875" style="262" customWidth="1"/>
    <col min="15363" max="15363" width="78.44140625" style="262" customWidth="1"/>
    <col min="15364" max="15616" width="9" style="262"/>
    <col min="15617" max="15617" width="3.109375" style="262" customWidth="1"/>
    <col min="15618" max="15618" width="20.88671875" style="262" customWidth="1"/>
    <col min="15619" max="15619" width="78.44140625" style="262" customWidth="1"/>
    <col min="15620" max="15872" width="9" style="262"/>
    <col min="15873" max="15873" width="3.109375" style="262" customWidth="1"/>
    <col min="15874" max="15874" width="20.88671875" style="262" customWidth="1"/>
    <col min="15875" max="15875" width="78.44140625" style="262" customWidth="1"/>
    <col min="15876" max="16128" width="9" style="262"/>
    <col min="16129" max="16129" width="3.109375" style="262" customWidth="1"/>
    <col min="16130" max="16130" width="20.88671875" style="262" customWidth="1"/>
    <col min="16131" max="16131" width="78.44140625" style="262" customWidth="1"/>
    <col min="16132" max="16384" width="9" style="262"/>
  </cols>
  <sheetData>
    <row r="1" spans="1:3" ht="57" customHeight="1" x14ac:dyDescent="0.2">
      <c r="A1" s="593" t="s">
        <v>524</v>
      </c>
      <c r="B1" s="594"/>
      <c r="C1" s="594"/>
    </row>
    <row r="2" spans="1:3" s="270" customFormat="1" ht="35.25" customHeight="1" x14ac:dyDescent="0.2">
      <c r="A2" s="269" t="s">
        <v>241</v>
      </c>
      <c r="B2" s="654" t="s">
        <v>70</v>
      </c>
      <c r="C2" s="269" t="s">
        <v>495</v>
      </c>
    </row>
    <row r="3" spans="1:3" s="270" customFormat="1" ht="24" customHeight="1" x14ac:dyDescent="0.2">
      <c r="A3" s="271"/>
      <c r="B3" s="654"/>
      <c r="C3" s="271"/>
    </row>
    <row r="4" spans="1:3" s="270" customFormat="1" ht="21" customHeight="1" x14ac:dyDescent="0.2">
      <c r="A4" s="269" t="s">
        <v>242</v>
      </c>
      <c r="B4" s="648" t="s">
        <v>72</v>
      </c>
      <c r="C4" s="269" t="s">
        <v>481</v>
      </c>
    </row>
    <row r="5" spans="1:3" s="270" customFormat="1" ht="30.75" customHeight="1" x14ac:dyDescent="0.2">
      <c r="A5" s="271"/>
      <c r="B5" s="648"/>
      <c r="C5" s="271" t="s">
        <v>243</v>
      </c>
    </row>
    <row r="6" spans="1:3" s="270" customFormat="1" ht="47.25" customHeight="1" x14ac:dyDescent="0.2">
      <c r="A6" s="269" t="s">
        <v>244</v>
      </c>
      <c r="B6" s="648" t="s">
        <v>604</v>
      </c>
      <c r="C6" s="269" t="s">
        <v>245</v>
      </c>
    </row>
    <row r="7" spans="1:3" s="270" customFormat="1" ht="69" customHeight="1" x14ac:dyDescent="0.2">
      <c r="A7" s="271"/>
      <c r="B7" s="648"/>
      <c r="C7" s="271" t="s">
        <v>657</v>
      </c>
    </row>
    <row r="8" spans="1:3" s="270" customFormat="1" ht="50.1" customHeight="1" x14ac:dyDescent="0.2">
      <c r="A8" s="269" t="s">
        <v>246</v>
      </c>
      <c r="B8" s="563" t="s">
        <v>79</v>
      </c>
      <c r="C8" s="269" t="s">
        <v>658</v>
      </c>
    </row>
    <row r="9" spans="1:3" s="270" customFormat="1" ht="30" customHeight="1" x14ac:dyDescent="0.2">
      <c r="A9" s="269" t="s">
        <v>248</v>
      </c>
      <c r="B9" s="649" t="s">
        <v>469</v>
      </c>
      <c r="C9" s="269" t="s">
        <v>659</v>
      </c>
    </row>
    <row r="10" spans="1:3" s="270" customFormat="1" ht="54.75" customHeight="1" x14ac:dyDescent="0.2">
      <c r="A10" s="271"/>
      <c r="B10" s="650"/>
      <c r="C10" s="271" t="s">
        <v>660</v>
      </c>
    </row>
    <row r="11" spans="1:3" s="270" customFormat="1" ht="30" customHeight="1" x14ac:dyDescent="0.2">
      <c r="A11" s="269" t="s">
        <v>464</v>
      </c>
      <c r="B11" s="648" t="s">
        <v>249</v>
      </c>
      <c r="C11" s="269" t="s">
        <v>513</v>
      </c>
    </row>
    <row r="12" spans="1:3" s="270" customFormat="1" ht="20.25" customHeight="1" x14ac:dyDescent="0.2">
      <c r="A12" s="271"/>
      <c r="B12" s="648"/>
      <c r="C12" s="271" t="s">
        <v>466</v>
      </c>
    </row>
    <row r="13" spans="1:3" s="270" customFormat="1" x14ac:dyDescent="0.2">
      <c r="A13" s="269" t="s">
        <v>465</v>
      </c>
      <c r="B13" s="648" t="s">
        <v>250</v>
      </c>
      <c r="C13" s="269" t="s">
        <v>514</v>
      </c>
    </row>
    <row r="14" spans="1:3" ht="19.5" customHeight="1" x14ac:dyDescent="0.2">
      <c r="A14" s="272"/>
      <c r="B14" s="648"/>
      <c r="C14" s="271" t="s">
        <v>467</v>
      </c>
    </row>
    <row r="16" spans="1:3" x14ac:dyDescent="0.2">
      <c r="B16" s="268"/>
    </row>
    <row r="17" spans="2:2" x14ac:dyDescent="0.2">
      <c r="B17" s="268"/>
    </row>
    <row r="18" spans="2:2" x14ac:dyDescent="0.2">
      <c r="B18" s="268"/>
    </row>
    <row r="19" spans="2:2" x14ac:dyDescent="0.2">
      <c r="B19" s="268"/>
    </row>
    <row r="20" spans="2:2" x14ac:dyDescent="0.2">
      <c r="B20" s="268"/>
    </row>
    <row r="21" spans="2:2" x14ac:dyDescent="0.2">
      <c r="B21" s="268"/>
    </row>
  </sheetData>
  <mergeCells count="7">
    <mergeCell ref="B11:B12"/>
    <mergeCell ref="B13:B14"/>
    <mergeCell ref="A1:C1"/>
    <mergeCell ref="B2:B3"/>
    <mergeCell ref="B4:B5"/>
    <mergeCell ref="B6:B7"/>
    <mergeCell ref="B9:B10"/>
  </mergeCells>
  <phoneticPr fontId="8"/>
  <pageMargins left="0.82677165354330717" right="0.31496062992125984" top="0.35433070866141736" bottom="0.35433070866141736" header="0.31496062992125984" footer="0.31496062992125984"/>
  <pageSetup paperSize="9" scale="83"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dimension ref="A1:C7"/>
  <sheetViews>
    <sheetView view="pageBreakPreview" zoomScaleNormal="75" zoomScaleSheetLayoutView="100" workbookViewId="0">
      <selection sqref="A1:C1"/>
    </sheetView>
  </sheetViews>
  <sheetFormatPr defaultColWidth="9" defaultRowHeight="13.2" x14ac:dyDescent="0.2"/>
  <cols>
    <col min="1" max="1" width="3.109375" style="262" customWidth="1"/>
    <col min="2" max="2" width="20.88671875" style="262" customWidth="1"/>
    <col min="3" max="3" width="78.44140625" style="262" customWidth="1"/>
    <col min="4" max="16384" width="9" style="262"/>
  </cols>
  <sheetData>
    <row r="1" spans="1:3" ht="57" customHeight="1" x14ac:dyDescent="0.2">
      <c r="A1" s="593" t="s">
        <v>525</v>
      </c>
      <c r="B1" s="594"/>
      <c r="C1" s="594"/>
    </row>
    <row r="2" spans="1:3" s="270" customFormat="1" ht="52.5" customHeight="1" x14ac:dyDescent="0.2">
      <c r="A2" s="269" t="s">
        <v>241</v>
      </c>
      <c r="B2" s="648" t="s">
        <v>312</v>
      </c>
      <c r="C2" s="269" t="s">
        <v>313</v>
      </c>
    </row>
    <row r="3" spans="1:3" s="270" customFormat="1" ht="79.5" customHeight="1" x14ac:dyDescent="0.2">
      <c r="A3" s="271"/>
      <c r="B3" s="648"/>
      <c r="C3" s="271" t="s">
        <v>317</v>
      </c>
    </row>
    <row r="4" spans="1:3" s="270" customFormat="1" ht="30" customHeight="1" x14ac:dyDescent="0.2">
      <c r="A4" s="269" t="s">
        <v>242</v>
      </c>
      <c r="B4" s="648" t="s">
        <v>249</v>
      </c>
      <c r="C4" s="269" t="s">
        <v>315</v>
      </c>
    </row>
    <row r="5" spans="1:3" s="270" customFormat="1" ht="20.25" customHeight="1" x14ac:dyDescent="0.2">
      <c r="A5" s="271"/>
      <c r="B5" s="648"/>
      <c r="C5" s="271" t="s">
        <v>316</v>
      </c>
    </row>
    <row r="7" spans="1:3" x14ac:dyDescent="0.2">
      <c r="B7" s="268"/>
    </row>
  </sheetData>
  <mergeCells count="3">
    <mergeCell ref="A1:C1"/>
    <mergeCell ref="B2:B3"/>
    <mergeCell ref="B4:B5"/>
  </mergeCells>
  <phoneticPr fontId="8"/>
  <pageMargins left="0.82677165354330717" right="0.31496062992125984" top="0.35433070866141736" bottom="0.35433070866141736" header="0.31496062992125984" footer="0.31496062992125984"/>
  <pageSetup paperSize="9" scale="83"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C12"/>
  <sheetViews>
    <sheetView view="pageBreakPreview" zoomScaleNormal="75" zoomScaleSheetLayoutView="100" workbookViewId="0">
      <selection sqref="A1:C1"/>
    </sheetView>
  </sheetViews>
  <sheetFormatPr defaultColWidth="9" defaultRowHeight="13.2" x14ac:dyDescent="0.2"/>
  <cols>
    <col min="1" max="1" width="3.109375" style="262" customWidth="1"/>
    <col min="2" max="2" width="20.88671875" style="262" customWidth="1"/>
    <col min="3" max="3" width="78.44140625" style="262" customWidth="1"/>
    <col min="4" max="16384" width="9" style="262"/>
  </cols>
  <sheetData>
    <row r="1" spans="1:3" ht="57" customHeight="1" x14ac:dyDescent="0.2">
      <c r="A1" s="593" t="s">
        <v>526</v>
      </c>
      <c r="B1" s="594"/>
      <c r="C1" s="594"/>
    </row>
    <row r="2" spans="1:3" s="270" customFormat="1" ht="52.5" customHeight="1" x14ac:dyDescent="0.2">
      <c r="A2" s="269" t="s">
        <v>241</v>
      </c>
      <c r="B2" s="648" t="s">
        <v>312</v>
      </c>
      <c r="C2" s="269" t="s">
        <v>313</v>
      </c>
    </row>
    <row r="3" spans="1:3" s="270" customFormat="1" ht="79.5" customHeight="1" x14ac:dyDescent="0.2">
      <c r="A3" s="271"/>
      <c r="B3" s="648"/>
      <c r="C3" s="271" t="s">
        <v>314</v>
      </c>
    </row>
    <row r="4" spans="1:3" s="270" customFormat="1" ht="30" customHeight="1" x14ac:dyDescent="0.2">
      <c r="A4" s="269" t="s">
        <v>242</v>
      </c>
      <c r="B4" s="648" t="s">
        <v>249</v>
      </c>
      <c r="C4" s="269" t="s">
        <v>315</v>
      </c>
    </row>
    <row r="5" spans="1:3" s="270" customFormat="1" ht="20.25" customHeight="1" x14ac:dyDescent="0.2">
      <c r="A5" s="271"/>
      <c r="B5" s="648"/>
      <c r="C5" s="271" t="s">
        <v>316</v>
      </c>
    </row>
    <row r="7" spans="1:3" x14ac:dyDescent="0.2">
      <c r="B7" s="268"/>
    </row>
    <row r="8" spans="1:3" x14ac:dyDescent="0.2">
      <c r="B8" s="268"/>
    </row>
    <row r="9" spans="1:3" x14ac:dyDescent="0.2">
      <c r="B9" s="268"/>
    </row>
    <row r="10" spans="1:3" x14ac:dyDescent="0.2">
      <c r="B10" s="268"/>
    </row>
    <row r="11" spans="1:3" x14ac:dyDescent="0.2">
      <c r="B11" s="268"/>
    </row>
    <row r="12" spans="1:3" x14ac:dyDescent="0.2">
      <c r="B12" s="268"/>
    </row>
  </sheetData>
  <mergeCells count="3">
    <mergeCell ref="A1:C1"/>
    <mergeCell ref="B2:B3"/>
    <mergeCell ref="B4:B5"/>
  </mergeCells>
  <phoneticPr fontId="8"/>
  <pageMargins left="0.82677165354330717" right="0.31496062992125984" top="0.35433070866141736" bottom="0.35433070866141736" header="0.31496062992125984" footer="0.31496062992125984"/>
  <pageSetup paperSize="9" scale="83"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5"/>
  <dimension ref="A1:C21"/>
  <sheetViews>
    <sheetView view="pageBreakPreview" zoomScaleNormal="75" zoomScaleSheetLayoutView="100" workbookViewId="0">
      <selection sqref="A1:C1"/>
    </sheetView>
  </sheetViews>
  <sheetFormatPr defaultRowHeight="13.2" x14ac:dyDescent="0.2"/>
  <cols>
    <col min="1" max="1" width="3.109375" style="262" customWidth="1"/>
    <col min="2" max="2" width="20.88671875" style="262" customWidth="1"/>
    <col min="3" max="3" width="78.44140625" style="262" customWidth="1"/>
    <col min="4" max="256" width="9" style="262"/>
    <col min="257" max="257" width="3.109375" style="262" customWidth="1"/>
    <col min="258" max="258" width="20.88671875" style="262" customWidth="1"/>
    <col min="259" max="259" width="78.44140625" style="262" customWidth="1"/>
    <col min="260" max="512" width="9" style="262"/>
    <col min="513" max="513" width="3.109375" style="262" customWidth="1"/>
    <col min="514" max="514" width="20.88671875" style="262" customWidth="1"/>
    <col min="515" max="515" width="78.44140625" style="262" customWidth="1"/>
    <col min="516" max="768" width="9" style="262"/>
    <col min="769" max="769" width="3.109375" style="262" customWidth="1"/>
    <col min="770" max="770" width="20.88671875" style="262" customWidth="1"/>
    <col min="771" max="771" width="78.44140625" style="262" customWidth="1"/>
    <col min="772" max="1024" width="9" style="262"/>
    <col min="1025" max="1025" width="3.109375" style="262" customWidth="1"/>
    <col min="1026" max="1026" width="20.88671875" style="262" customWidth="1"/>
    <col min="1027" max="1027" width="78.44140625" style="262" customWidth="1"/>
    <col min="1028" max="1280" width="9" style="262"/>
    <col min="1281" max="1281" width="3.109375" style="262" customWidth="1"/>
    <col min="1282" max="1282" width="20.88671875" style="262" customWidth="1"/>
    <col min="1283" max="1283" width="78.44140625" style="262" customWidth="1"/>
    <col min="1284" max="1536" width="9" style="262"/>
    <col min="1537" max="1537" width="3.109375" style="262" customWidth="1"/>
    <col min="1538" max="1538" width="20.88671875" style="262" customWidth="1"/>
    <col min="1539" max="1539" width="78.44140625" style="262" customWidth="1"/>
    <col min="1540" max="1792" width="9" style="262"/>
    <col min="1793" max="1793" width="3.109375" style="262" customWidth="1"/>
    <col min="1794" max="1794" width="20.88671875" style="262" customWidth="1"/>
    <col min="1795" max="1795" width="78.44140625" style="262" customWidth="1"/>
    <col min="1796" max="2048" width="9" style="262"/>
    <col min="2049" max="2049" width="3.109375" style="262" customWidth="1"/>
    <col min="2050" max="2050" width="20.88671875" style="262" customWidth="1"/>
    <col min="2051" max="2051" width="78.44140625" style="262" customWidth="1"/>
    <col min="2052" max="2304" width="9" style="262"/>
    <col min="2305" max="2305" width="3.109375" style="262" customWidth="1"/>
    <col min="2306" max="2306" width="20.88671875" style="262" customWidth="1"/>
    <col min="2307" max="2307" width="78.44140625" style="262" customWidth="1"/>
    <col min="2308" max="2560" width="9" style="262"/>
    <col min="2561" max="2561" width="3.109375" style="262" customWidth="1"/>
    <col min="2562" max="2562" width="20.88671875" style="262" customWidth="1"/>
    <col min="2563" max="2563" width="78.44140625" style="262" customWidth="1"/>
    <col min="2564" max="2816" width="9" style="262"/>
    <col min="2817" max="2817" width="3.109375" style="262" customWidth="1"/>
    <col min="2818" max="2818" width="20.88671875" style="262" customWidth="1"/>
    <col min="2819" max="2819" width="78.44140625" style="262" customWidth="1"/>
    <col min="2820" max="3072" width="9" style="262"/>
    <col min="3073" max="3073" width="3.109375" style="262" customWidth="1"/>
    <col min="3074" max="3074" width="20.88671875" style="262" customWidth="1"/>
    <col min="3075" max="3075" width="78.44140625" style="262" customWidth="1"/>
    <col min="3076" max="3328" width="9" style="262"/>
    <col min="3329" max="3329" width="3.109375" style="262" customWidth="1"/>
    <col min="3330" max="3330" width="20.88671875" style="262" customWidth="1"/>
    <col min="3331" max="3331" width="78.44140625" style="262" customWidth="1"/>
    <col min="3332" max="3584" width="9" style="262"/>
    <col min="3585" max="3585" width="3.109375" style="262" customWidth="1"/>
    <col min="3586" max="3586" width="20.88671875" style="262" customWidth="1"/>
    <col min="3587" max="3587" width="78.44140625" style="262" customWidth="1"/>
    <col min="3588" max="3840" width="9" style="262"/>
    <col min="3841" max="3841" width="3.109375" style="262" customWidth="1"/>
    <col min="3842" max="3842" width="20.88671875" style="262" customWidth="1"/>
    <col min="3843" max="3843" width="78.44140625" style="262" customWidth="1"/>
    <col min="3844" max="4096" width="9" style="262"/>
    <col min="4097" max="4097" width="3.109375" style="262" customWidth="1"/>
    <col min="4098" max="4098" width="20.88671875" style="262" customWidth="1"/>
    <col min="4099" max="4099" width="78.44140625" style="262" customWidth="1"/>
    <col min="4100" max="4352" width="9" style="262"/>
    <col min="4353" max="4353" width="3.109375" style="262" customWidth="1"/>
    <col min="4354" max="4354" width="20.88671875" style="262" customWidth="1"/>
    <col min="4355" max="4355" width="78.44140625" style="262" customWidth="1"/>
    <col min="4356" max="4608" width="9" style="262"/>
    <col min="4609" max="4609" width="3.109375" style="262" customWidth="1"/>
    <col min="4610" max="4610" width="20.88671875" style="262" customWidth="1"/>
    <col min="4611" max="4611" width="78.44140625" style="262" customWidth="1"/>
    <col min="4612" max="4864" width="9" style="262"/>
    <col min="4865" max="4865" width="3.109375" style="262" customWidth="1"/>
    <col min="4866" max="4866" width="20.88671875" style="262" customWidth="1"/>
    <col min="4867" max="4867" width="78.44140625" style="262" customWidth="1"/>
    <col min="4868" max="5120" width="9" style="262"/>
    <col min="5121" max="5121" width="3.109375" style="262" customWidth="1"/>
    <col min="5122" max="5122" width="20.88671875" style="262" customWidth="1"/>
    <col min="5123" max="5123" width="78.44140625" style="262" customWidth="1"/>
    <col min="5124" max="5376" width="9" style="262"/>
    <col min="5377" max="5377" width="3.109375" style="262" customWidth="1"/>
    <col min="5378" max="5378" width="20.88671875" style="262" customWidth="1"/>
    <col min="5379" max="5379" width="78.44140625" style="262" customWidth="1"/>
    <col min="5380" max="5632" width="9" style="262"/>
    <col min="5633" max="5633" width="3.109375" style="262" customWidth="1"/>
    <col min="5634" max="5634" width="20.88671875" style="262" customWidth="1"/>
    <col min="5635" max="5635" width="78.44140625" style="262" customWidth="1"/>
    <col min="5636" max="5888" width="9" style="262"/>
    <col min="5889" max="5889" width="3.109375" style="262" customWidth="1"/>
    <col min="5890" max="5890" width="20.88671875" style="262" customWidth="1"/>
    <col min="5891" max="5891" width="78.44140625" style="262" customWidth="1"/>
    <col min="5892" max="6144" width="9" style="262"/>
    <col min="6145" max="6145" width="3.109375" style="262" customWidth="1"/>
    <col min="6146" max="6146" width="20.88671875" style="262" customWidth="1"/>
    <col min="6147" max="6147" width="78.44140625" style="262" customWidth="1"/>
    <col min="6148" max="6400" width="9" style="262"/>
    <col min="6401" max="6401" width="3.109375" style="262" customWidth="1"/>
    <col min="6402" max="6402" width="20.88671875" style="262" customWidth="1"/>
    <col min="6403" max="6403" width="78.44140625" style="262" customWidth="1"/>
    <col min="6404" max="6656" width="9" style="262"/>
    <col min="6657" max="6657" width="3.109375" style="262" customWidth="1"/>
    <col min="6658" max="6658" width="20.88671875" style="262" customWidth="1"/>
    <col min="6659" max="6659" width="78.44140625" style="262" customWidth="1"/>
    <col min="6660" max="6912" width="9" style="262"/>
    <col min="6913" max="6913" width="3.109375" style="262" customWidth="1"/>
    <col min="6914" max="6914" width="20.88671875" style="262" customWidth="1"/>
    <col min="6915" max="6915" width="78.44140625" style="262" customWidth="1"/>
    <col min="6916" max="7168" width="9" style="262"/>
    <col min="7169" max="7169" width="3.109375" style="262" customWidth="1"/>
    <col min="7170" max="7170" width="20.88671875" style="262" customWidth="1"/>
    <col min="7171" max="7171" width="78.44140625" style="262" customWidth="1"/>
    <col min="7172" max="7424" width="9" style="262"/>
    <col min="7425" max="7425" width="3.109375" style="262" customWidth="1"/>
    <col min="7426" max="7426" width="20.88671875" style="262" customWidth="1"/>
    <col min="7427" max="7427" width="78.44140625" style="262" customWidth="1"/>
    <col min="7428" max="7680" width="9" style="262"/>
    <col min="7681" max="7681" width="3.109375" style="262" customWidth="1"/>
    <col min="7682" max="7682" width="20.88671875" style="262" customWidth="1"/>
    <col min="7683" max="7683" width="78.44140625" style="262" customWidth="1"/>
    <col min="7684" max="7936" width="9" style="262"/>
    <col min="7937" max="7937" width="3.109375" style="262" customWidth="1"/>
    <col min="7938" max="7938" width="20.88671875" style="262" customWidth="1"/>
    <col min="7939" max="7939" width="78.44140625" style="262" customWidth="1"/>
    <col min="7940" max="8192" width="9" style="262"/>
    <col min="8193" max="8193" width="3.109375" style="262" customWidth="1"/>
    <col min="8194" max="8194" width="20.88671875" style="262" customWidth="1"/>
    <col min="8195" max="8195" width="78.44140625" style="262" customWidth="1"/>
    <col min="8196" max="8448" width="9" style="262"/>
    <col min="8449" max="8449" width="3.109375" style="262" customWidth="1"/>
    <col min="8450" max="8450" width="20.88671875" style="262" customWidth="1"/>
    <col min="8451" max="8451" width="78.44140625" style="262" customWidth="1"/>
    <col min="8452" max="8704" width="9" style="262"/>
    <col min="8705" max="8705" width="3.109375" style="262" customWidth="1"/>
    <col min="8706" max="8706" width="20.88671875" style="262" customWidth="1"/>
    <col min="8707" max="8707" width="78.44140625" style="262" customWidth="1"/>
    <col min="8708" max="8960" width="9" style="262"/>
    <col min="8961" max="8961" width="3.109375" style="262" customWidth="1"/>
    <col min="8962" max="8962" width="20.88671875" style="262" customWidth="1"/>
    <col min="8963" max="8963" width="78.44140625" style="262" customWidth="1"/>
    <col min="8964" max="9216" width="9" style="262"/>
    <col min="9217" max="9217" width="3.109375" style="262" customWidth="1"/>
    <col min="9218" max="9218" width="20.88671875" style="262" customWidth="1"/>
    <col min="9219" max="9219" width="78.44140625" style="262" customWidth="1"/>
    <col min="9220" max="9472" width="9" style="262"/>
    <col min="9473" max="9473" width="3.109375" style="262" customWidth="1"/>
    <col min="9474" max="9474" width="20.88671875" style="262" customWidth="1"/>
    <col min="9475" max="9475" width="78.44140625" style="262" customWidth="1"/>
    <col min="9476" max="9728" width="9" style="262"/>
    <col min="9729" max="9729" width="3.109375" style="262" customWidth="1"/>
    <col min="9730" max="9730" width="20.88671875" style="262" customWidth="1"/>
    <col min="9731" max="9731" width="78.44140625" style="262" customWidth="1"/>
    <col min="9732" max="9984" width="9" style="262"/>
    <col min="9985" max="9985" width="3.109375" style="262" customWidth="1"/>
    <col min="9986" max="9986" width="20.88671875" style="262" customWidth="1"/>
    <col min="9987" max="9987" width="78.44140625" style="262" customWidth="1"/>
    <col min="9988" max="10240" width="9" style="262"/>
    <col min="10241" max="10241" width="3.109375" style="262" customWidth="1"/>
    <col min="10242" max="10242" width="20.88671875" style="262" customWidth="1"/>
    <col min="10243" max="10243" width="78.44140625" style="262" customWidth="1"/>
    <col min="10244" max="10496" width="9" style="262"/>
    <col min="10497" max="10497" width="3.109375" style="262" customWidth="1"/>
    <col min="10498" max="10498" width="20.88671875" style="262" customWidth="1"/>
    <col min="10499" max="10499" width="78.44140625" style="262" customWidth="1"/>
    <col min="10500" max="10752" width="9" style="262"/>
    <col min="10753" max="10753" width="3.109375" style="262" customWidth="1"/>
    <col min="10754" max="10754" width="20.88671875" style="262" customWidth="1"/>
    <col min="10755" max="10755" width="78.44140625" style="262" customWidth="1"/>
    <col min="10756" max="11008" width="9" style="262"/>
    <col min="11009" max="11009" width="3.109375" style="262" customWidth="1"/>
    <col min="11010" max="11010" width="20.88671875" style="262" customWidth="1"/>
    <col min="11011" max="11011" width="78.44140625" style="262" customWidth="1"/>
    <col min="11012" max="11264" width="9" style="262"/>
    <col min="11265" max="11265" width="3.109375" style="262" customWidth="1"/>
    <col min="11266" max="11266" width="20.88671875" style="262" customWidth="1"/>
    <col min="11267" max="11267" width="78.44140625" style="262" customWidth="1"/>
    <col min="11268" max="11520" width="9" style="262"/>
    <col min="11521" max="11521" width="3.109375" style="262" customWidth="1"/>
    <col min="11522" max="11522" width="20.88671875" style="262" customWidth="1"/>
    <col min="11523" max="11523" width="78.44140625" style="262" customWidth="1"/>
    <col min="11524" max="11776" width="9" style="262"/>
    <col min="11777" max="11777" width="3.109375" style="262" customWidth="1"/>
    <col min="11778" max="11778" width="20.88671875" style="262" customWidth="1"/>
    <col min="11779" max="11779" width="78.44140625" style="262" customWidth="1"/>
    <col min="11780" max="12032" width="9" style="262"/>
    <col min="12033" max="12033" width="3.109375" style="262" customWidth="1"/>
    <col min="12034" max="12034" width="20.88671875" style="262" customWidth="1"/>
    <col min="12035" max="12035" width="78.44140625" style="262" customWidth="1"/>
    <col min="12036" max="12288" width="9" style="262"/>
    <col min="12289" max="12289" width="3.109375" style="262" customWidth="1"/>
    <col min="12290" max="12290" width="20.88671875" style="262" customWidth="1"/>
    <col min="12291" max="12291" width="78.44140625" style="262" customWidth="1"/>
    <col min="12292" max="12544" width="9" style="262"/>
    <col min="12545" max="12545" width="3.109375" style="262" customWidth="1"/>
    <col min="12546" max="12546" width="20.88671875" style="262" customWidth="1"/>
    <col min="12547" max="12547" width="78.44140625" style="262" customWidth="1"/>
    <col min="12548" max="12800" width="9" style="262"/>
    <col min="12801" max="12801" width="3.109375" style="262" customWidth="1"/>
    <col min="12802" max="12802" width="20.88671875" style="262" customWidth="1"/>
    <col min="12803" max="12803" width="78.44140625" style="262" customWidth="1"/>
    <col min="12804" max="13056" width="9" style="262"/>
    <col min="13057" max="13057" width="3.109375" style="262" customWidth="1"/>
    <col min="13058" max="13058" width="20.88671875" style="262" customWidth="1"/>
    <col min="13059" max="13059" width="78.44140625" style="262" customWidth="1"/>
    <col min="13060" max="13312" width="9" style="262"/>
    <col min="13313" max="13313" width="3.109375" style="262" customWidth="1"/>
    <col min="13314" max="13314" width="20.88671875" style="262" customWidth="1"/>
    <col min="13315" max="13315" width="78.44140625" style="262" customWidth="1"/>
    <col min="13316" max="13568" width="9" style="262"/>
    <col min="13569" max="13569" width="3.109375" style="262" customWidth="1"/>
    <col min="13570" max="13570" width="20.88671875" style="262" customWidth="1"/>
    <col min="13571" max="13571" width="78.44140625" style="262" customWidth="1"/>
    <col min="13572" max="13824" width="9" style="262"/>
    <col min="13825" max="13825" width="3.109375" style="262" customWidth="1"/>
    <col min="13826" max="13826" width="20.88671875" style="262" customWidth="1"/>
    <col min="13827" max="13827" width="78.44140625" style="262" customWidth="1"/>
    <col min="13828" max="14080" width="9" style="262"/>
    <col min="14081" max="14081" width="3.109375" style="262" customWidth="1"/>
    <col min="14082" max="14082" width="20.88671875" style="262" customWidth="1"/>
    <col min="14083" max="14083" width="78.44140625" style="262" customWidth="1"/>
    <col min="14084" max="14336" width="9" style="262"/>
    <col min="14337" max="14337" width="3.109375" style="262" customWidth="1"/>
    <col min="14338" max="14338" width="20.88671875" style="262" customWidth="1"/>
    <col min="14339" max="14339" width="78.44140625" style="262" customWidth="1"/>
    <col min="14340" max="14592" width="9" style="262"/>
    <col min="14593" max="14593" width="3.109375" style="262" customWidth="1"/>
    <col min="14594" max="14594" width="20.88671875" style="262" customWidth="1"/>
    <col min="14595" max="14595" width="78.44140625" style="262" customWidth="1"/>
    <col min="14596" max="14848" width="9" style="262"/>
    <col min="14849" max="14849" width="3.109375" style="262" customWidth="1"/>
    <col min="14850" max="14850" width="20.88671875" style="262" customWidth="1"/>
    <col min="14851" max="14851" width="78.44140625" style="262" customWidth="1"/>
    <col min="14852" max="15104" width="9" style="262"/>
    <col min="15105" max="15105" width="3.109375" style="262" customWidth="1"/>
    <col min="15106" max="15106" width="20.88671875" style="262" customWidth="1"/>
    <col min="15107" max="15107" width="78.44140625" style="262" customWidth="1"/>
    <col min="15108" max="15360" width="9" style="262"/>
    <col min="15361" max="15361" width="3.109375" style="262" customWidth="1"/>
    <col min="15362" max="15362" width="20.88671875" style="262" customWidth="1"/>
    <col min="15363" max="15363" width="78.44140625" style="262" customWidth="1"/>
    <col min="15364" max="15616" width="9" style="262"/>
    <col min="15617" max="15617" width="3.109375" style="262" customWidth="1"/>
    <col min="15618" max="15618" width="20.88671875" style="262" customWidth="1"/>
    <col min="15619" max="15619" width="78.44140625" style="262" customWidth="1"/>
    <col min="15620" max="15872" width="9" style="262"/>
    <col min="15873" max="15873" width="3.109375" style="262" customWidth="1"/>
    <col min="15874" max="15874" width="20.88671875" style="262" customWidth="1"/>
    <col min="15875" max="15875" width="78.44140625" style="262" customWidth="1"/>
    <col min="15876" max="16128" width="9" style="262"/>
    <col min="16129" max="16129" width="3.109375" style="262" customWidth="1"/>
    <col min="16130" max="16130" width="20.88671875" style="262" customWidth="1"/>
    <col min="16131" max="16131" width="78.44140625" style="262" customWidth="1"/>
    <col min="16132" max="16384" width="9" style="262"/>
  </cols>
  <sheetData>
    <row r="1" spans="1:3" ht="57" customHeight="1" x14ac:dyDescent="0.2">
      <c r="A1" s="593" t="s">
        <v>527</v>
      </c>
      <c r="B1" s="594"/>
      <c r="C1" s="594"/>
    </row>
    <row r="2" spans="1:3" s="270" customFormat="1" ht="35.25" customHeight="1" x14ac:dyDescent="0.2">
      <c r="A2" s="269" t="s">
        <v>241</v>
      </c>
      <c r="B2" s="564" t="s">
        <v>70</v>
      </c>
      <c r="C2" s="269" t="s">
        <v>495</v>
      </c>
    </row>
    <row r="3" spans="1:3" s="270" customFormat="1" ht="21" customHeight="1" x14ac:dyDescent="0.2">
      <c r="A3" s="269" t="s">
        <v>242</v>
      </c>
      <c r="B3" s="648" t="s">
        <v>72</v>
      </c>
      <c r="C3" s="269" t="s">
        <v>481</v>
      </c>
    </row>
    <row r="4" spans="1:3" s="270" customFormat="1" ht="30.75" customHeight="1" x14ac:dyDescent="0.2">
      <c r="A4" s="271"/>
      <c r="B4" s="648"/>
      <c r="C4" s="271" t="s">
        <v>243</v>
      </c>
    </row>
    <row r="5" spans="1:3" s="270" customFormat="1" ht="24.75" customHeight="1" x14ac:dyDescent="0.2">
      <c r="A5" s="269" t="s">
        <v>488</v>
      </c>
      <c r="B5" s="648" t="s">
        <v>475</v>
      </c>
      <c r="C5" s="269" t="s">
        <v>476</v>
      </c>
    </row>
    <row r="6" spans="1:3" s="270" customFormat="1" ht="155.25" customHeight="1" x14ac:dyDescent="0.2">
      <c r="A6" s="271"/>
      <c r="B6" s="648"/>
      <c r="C6" s="271" t="s">
        <v>479</v>
      </c>
    </row>
    <row r="7" spans="1:3" s="270" customFormat="1" ht="50.1" customHeight="1" x14ac:dyDescent="0.2">
      <c r="A7" s="269" t="s">
        <v>489</v>
      </c>
      <c r="B7" s="563" t="s">
        <v>79</v>
      </c>
      <c r="C7" s="269" t="s">
        <v>247</v>
      </c>
    </row>
    <row r="8" spans="1:3" s="270" customFormat="1" ht="30" customHeight="1" x14ac:dyDescent="0.2">
      <c r="A8" s="269" t="s">
        <v>490</v>
      </c>
      <c r="B8" s="563" t="s">
        <v>491</v>
      </c>
      <c r="C8" s="269" t="s">
        <v>480</v>
      </c>
    </row>
    <row r="9" spans="1:3" s="270" customFormat="1" ht="30" customHeight="1" x14ac:dyDescent="0.2">
      <c r="A9" s="269" t="s">
        <v>464</v>
      </c>
      <c r="B9" s="649" t="s">
        <v>483</v>
      </c>
      <c r="C9" s="652" t="s">
        <v>661</v>
      </c>
    </row>
    <row r="10" spans="1:3" s="270" customFormat="1" ht="9.9" customHeight="1" x14ac:dyDescent="0.2">
      <c r="A10" s="271"/>
      <c r="B10" s="650"/>
      <c r="C10" s="653"/>
    </row>
    <row r="11" spans="1:3" s="270" customFormat="1" ht="30" customHeight="1" x14ac:dyDescent="0.2">
      <c r="A11" s="269" t="s">
        <v>465</v>
      </c>
      <c r="B11" s="648" t="s">
        <v>249</v>
      </c>
      <c r="C11" s="269" t="s">
        <v>493</v>
      </c>
    </row>
    <row r="12" spans="1:3" s="270" customFormat="1" ht="20.25" customHeight="1" x14ac:dyDescent="0.2">
      <c r="A12" s="271"/>
      <c r="B12" s="648"/>
      <c r="C12" s="271" t="s">
        <v>478</v>
      </c>
    </row>
    <row r="13" spans="1:3" s="270" customFormat="1" x14ac:dyDescent="0.2">
      <c r="A13" s="269" t="s">
        <v>492</v>
      </c>
      <c r="B13" s="648" t="s">
        <v>250</v>
      </c>
      <c r="C13" s="269" t="s">
        <v>494</v>
      </c>
    </row>
    <row r="14" spans="1:3" ht="19.5" customHeight="1" x14ac:dyDescent="0.2">
      <c r="A14" s="272"/>
      <c r="B14" s="648"/>
      <c r="C14" s="271" t="s">
        <v>477</v>
      </c>
    </row>
    <row r="16" spans="1:3" x14ac:dyDescent="0.2">
      <c r="B16" s="268"/>
    </row>
    <row r="17" spans="2:2" x14ac:dyDescent="0.2">
      <c r="B17" s="268"/>
    </row>
    <row r="18" spans="2:2" x14ac:dyDescent="0.2">
      <c r="B18" s="268"/>
    </row>
    <row r="19" spans="2:2" x14ac:dyDescent="0.2">
      <c r="B19" s="268"/>
    </row>
    <row r="20" spans="2:2" x14ac:dyDescent="0.2">
      <c r="B20" s="268"/>
    </row>
    <row r="21" spans="2:2" x14ac:dyDescent="0.2">
      <c r="B21" s="268"/>
    </row>
  </sheetData>
  <mergeCells count="7">
    <mergeCell ref="B13:B14"/>
    <mergeCell ref="A1:C1"/>
    <mergeCell ref="B3:B4"/>
    <mergeCell ref="B5:B6"/>
    <mergeCell ref="B11:B12"/>
    <mergeCell ref="B9:B10"/>
    <mergeCell ref="C9:C10"/>
  </mergeCells>
  <phoneticPr fontId="8"/>
  <pageMargins left="0.82677165354330717" right="0.31496062992125984" top="0.35433070866141736" bottom="0.35433070866141736" header="0.31496062992125984" footer="0.31496062992125984"/>
  <pageSetup paperSize="9" scale="83"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tabColor rgb="FFFFFF00"/>
    <pageSetUpPr fitToPage="1"/>
  </sheetPr>
  <dimension ref="A1:AF38"/>
  <sheetViews>
    <sheetView view="pageBreakPreview" zoomScaleNormal="100" zoomScaleSheetLayoutView="100" workbookViewId="0">
      <selection activeCell="G8" sqref="G8"/>
    </sheetView>
  </sheetViews>
  <sheetFormatPr defaultColWidth="9" defaultRowHeight="12" x14ac:dyDescent="0.15"/>
  <cols>
    <col min="1" max="1" width="3.6640625" style="1" customWidth="1"/>
    <col min="2" max="2" width="19.6640625" style="2" bestFit="1" customWidth="1"/>
    <col min="3" max="3" width="5.6640625" style="1" customWidth="1"/>
    <col min="4" max="6" width="16.33203125" style="2" customWidth="1"/>
    <col min="7" max="7" width="7.77734375" style="460" bestFit="1" customWidth="1"/>
    <col min="8" max="9" width="7.77734375" style="460" customWidth="1"/>
    <col min="10" max="10" width="8.21875" style="2" bestFit="1" customWidth="1"/>
    <col min="11" max="12" width="8.21875" style="2" customWidth="1"/>
    <col min="13" max="13" width="87.109375" style="2" customWidth="1"/>
    <col min="14" max="14" width="30.21875" style="2" customWidth="1"/>
    <col min="15" max="26" width="2.88671875" style="2" customWidth="1"/>
    <col min="27" max="29" width="7.77734375" style="381" hidden="1" customWidth="1"/>
    <col min="30" max="30" width="2.88671875" style="2" hidden="1" customWidth="1"/>
    <col min="31" max="31" width="15.88671875" style="2" hidden="1" customWidth="1"/>
    <col min="32" max="32" width="2.88671875" style="2" hidden="1" customWidth="1"/>
    <col min="33" max="33" width="2.88671875" style="2" customWidth="1"/>
    <col min="34" max="34" width="9" style="2" customWidth="1"/>
    <col min="35" max="16384" width="9" style="2"/>
  </cols>
  <sheetData>
    <row r="1" spans="1:32" ht="21" customHeight="1" x14ac:dyDescent="0.15">
      <c r="G1" s="380"/>
      <c r="H1" s="380"/>
      <c r="I1" s="380"/>
      <c r="J1" s="3"/>
      <c r="K1" s="3"/>
      <c r="L1" s="3" t="s">
        <v>102</v>
      </c>
      <c r="M1" s="461"/>
      <c r="AD1" s="2" t="s">
        <v>121</v>
      </c>
      <c r="AF1" s="2">
        <v>0</v>
      </c>
    </row>
    <row r="2" spans="1:32" ht="21" customHeight="1" x14ac:dyDescent="0.2">
      <c r="A2" s="2"/>
      <c r="B2" s="382"/>
      <c r="C2" s="382"/>
      <c r="D2" s="382" t="s">
        <v>0</v>
      </c>
      <c r="E2" s="382"/>
      <c r="F2" s="382"/>
      <c r="G2" s="383"/>
      <c r="H2" s="383"/>
      <c r="I2" s="383"/>
      <c r="J2" s="382"/>
      <c r="K2" s="658" t="str">
        <f>IF(PROFILE入力!$C$20="","",PROFILE入力!$C$20)</f>
        <v/>
      </c>
      <c r="L2" s="659"/>
      <c r="M2" s="461"/>
      <c r="AA2" s="384"/>
      <c r="AB2" s="384"/>
      <c r="AC2" s="384"/>
      <c r="AD2" s="2" t="s">
        <v>125</v>
      </c>
      <c r="AE2" s="2" t="s">
        <v>528</v>
      </c>
      <c r="AF2" s="2">
        <v>1</v>
      </c>
    </row>
    <row r="3" spans="1:32" ht="21" customHeight="1" x14ac:dyDescent="0.2">
      <c r="B3" s="16" t="s">
        <v>1</v>
      </c>
      <c r="C3"/>
      <c r="D3"/>
      <c r="E3"/>
      <c r="F3"/>
      <c r="G3" s="385"/>
      <c r="H3" s="385"/>
      <c r="I3" s="385"/>
      <c r="J3"/>
      <c r="K3"/>
      <c r="L3"/>
      <c r="M3" s="461"/>
      <c r="AA3" s="386"/>
      <c r="AB3" s="386"/>
      <c r="AC3" s="386"/>
      <c r="AD3" s="2" t="s">
        <v>125</v>
      </c>
      <c r="AE3" s="2" t="s">
        <v>122</v>
      </c>
      <c r="AF3" s="2">
        <v>1</v>
      </c>
    </row>
    <row r="4" spans="1:32" ht="21" customHeight="1" x14ac:dyDescent="0.15">
      <c r="G4" s="387" t="s">
        <v>482</v>
      </c>
      <c r="H4" s="388"/>
      <c r="I4" s="389"/>
      <c r="L4" s="390" t="s">
        <v>389</v>
      </c>
      <c r="AD4" s="2" t="s">
        <v>125</v>
      </c>
      <c r="AE4" s="2" t="s">
        <v>123</v>
      </c>
      <c r="AF4" s="2">
        <v>1</v>
      </c>
    </row>
    <row r="5" spans="1:32" ht="15" customHeight="1" x14ac:dyDescent="0.2">
      <c r="A5" s="391"/>
      <c r="B5" s="392"/>
      <c r="C5" s="655" t="s">
        <v>3</v>
      </c>
      <c r="D5" s="393"/>
      <c r="E5" s="394" t="s">
        <v>117</v>
      </c>
      <c r="F5" s="394"/>
      <c r="G5" s="395" t="s">
        <v>127</v>
      </c>
      <c r="H5" s="396"/>
      <c r="I5" s="397"/>
      <c r="J5" s="398"/>
      <c r="K5" s="398"/>
      <c r="L5" s="399"/>
      <c r="M5" s="105" t="s">
        <v>607</v>
      </c>
      <c r="AA5" s="400"/>
      <c r="AB5" s="386"/>
      <c r="AC5" s="386"/>
      <c r="AD5" s="2" t="s">
        <v>125</v>
      </c>
      <c r="AE5" s="2" t="s">
        <v>126</v>
      </c>
      <c r="AF5" s="2">
        <v>1</v>
      </c>
    </row>
    <row r="6" spans="1:32" ht="15" customHeight="1" x14ac:dyDescent="0.2">
      <c r="A6" s="401"/>
      <c r="B6" s="385" t="s">
        <v>2</v>
      </c>
      <c r="C6" s="656"/>
      <c r="D6" s="402" t="s">
        <v>110</v>
      </c>
      <c r="E6" s="403" t="s">
        <v>112</v>
      </c>
      <c r="F6" s="404" t="s">
        <v>115</v>
      </c>
      <c r="G6" s="405" t="s">
        <v>129</v>
      </c>
      <c r="H6" s="406"/>
      <c r="I6" s="407"/>
      <c r="J6" s="408" t="s">
        <v>6</v>
      </c>
      <c r="K6" s="409"/>
      <c r="L6" s="410"/>
      <c r="M6" s="105" t="s">
        <v>612</v>
      </c>
      <c r="AA6" s="411"/>
      <c r="AD6" s="2" t="s">
        <v>128</v>
      </c>
      <c r="AE6" s="2" t="s">
        <v>30</v>
      </c>
      <c r="AF6" s="2">
        <v>3</v>
      </c>
    </row>
    <row r="7" spans="1:32" ht="13.2" x14ac:dyDescent="0.2">
      <c r="A7" s="412"/>
      <c r="B7" s="413"/>
      <c r="C7" s="657"/>
      <c r="D7" s="414" t="s">
        <v>111</v>
      </c>
      <c r="E7" s="415" t="s">
        <v>113</v>
      </c>
      <c r="F7" s="416" t="s">
        <v>116</v>
      </c>
      <c r="G7" s="414" t="s">
        <v>209</v>
      </c>
      <c r="H7" s="417" t="s">
        <v>210</v>
      </c>
      <c r="I7" s="418" t="s">
        <v>132</v>
      </c>
      <c r="J7" s="419" t="s">
        <v>209</v>
      </c>
      <c r="K7" s="417" t="s">
        <v>210</v>
      </c>
      <c r="L7" s="418" t="s">
        <v>390</v>
      </c>
      <c r="M7" s="105"/>
      <c r="AA7" s="421"/>
      <c r="AD7" s="2" t="s">
        <v>130</v>
      </c>
      <c r="AE7" s="2" t="s">
        <v>64</v>
      </c>
      <c r="AF7" s="2">
        <v>5</v>
      </c>
    </row>
    <row r="8" spans="1:32" ht="30" customHeight="1" x14ac:dyDescent="0.15">
      <c r="A8" s="9" t="s">
        <v>133</v>
      </c>
      <c r="B8" s="10" t="s">
        <v>7</v>
      </c>
      <c r="C8" s="12">
        <v>1</v>
      </c>
      <c r="D8" s="422" t="s">
        <v>8</v>
      </c>
      <c r="E8" s="423" t="s">
        <v>9</v>
      </c>
      <c r="F8" s="379"/>
      <c r="G8" s="23"/>
      <c r="H8" s="372"/>
      <c r="I8" s="522"/>
      <c r="J8" s="373" t="str">
        <f t="shared" ref="J8:L11" si="0">IF(G8="","",$C8*AA8)</f>
        <v/>
      </c>
      <c r="K8" s="374" t="str">
        <f t="shared" si="0"/>
        <v/>
      </c>
      <c r="L8" s="576" t="str">
        <f t="shared" si="0"/>
        <v/>
      </c>
      <c r="M8" s="554"/>
      <c r="AA8" s="424" t="e">
        <f t="shared" ref="AA8:AC11" si="1">VLOOKUP(G8,$AD$1:$AF$7,3,FALSE)</f>
        <v>#N/A</v>
      </c>
      <c r="AB8" s="424" t="e">
        <f t="shared" si="1"/>
        <v>#N/A</v>
      </c>
      <c r="AC8" s="424" t="e">
        <f t="shared" si="1"/>
        <v>#N/A</v>
      </c>
    </row>
    <row r="9" spans="1:32" ht="30" customHeight="1" x14ac:dyDescent="0.15">
      <c r="A9" s="9" t="s">
        <v>134</v>
      </c>
      <c r="B9" s="10" t="s">
        <v>10</v>
      </c>
      <c r="C9" s="12">
        <v>1</v>
      </c>
      <c r="D9" s="425" t="s">
        <v>118</v>
      </c>
      <c r="E9" s="426" t="s">
        <v>119</v>
      </c>
      <c r="F9" s="427" t="s">
        <v>11</v>
      </c>
      <c r="G9" s="24"/>
      <c r="H9" s="372"/>
      <c r="I9" s="522"/>
      <c r="J9" s="375" t="str">
        <f t="shared" si="0"/>
        <v/>
      </c>
      <c r="K9" s="376" t="str">
        <f t="shared" si="0"/>
        <v/>
      </c>
      <c r="L9" s="377" t="str">
        <f t="shared" si="0"/>
        <v/>
      </c>
      <c r="M9" s="461"/>
      <c r="AA9" s="424" t="e">
        <f t="shared" si="1"/>
        <v>#N/A</v>
      </c>
      <c r="AB9" s="424" t="e">
        <f t="shared" si="1"/>
        <v>#N/A</v>
      </c>
      <c r="AC9" s="424" t="e">
        <f t="shared" si="1"/>
        <v>#N/A</v>
      </c>
    </row>
    <row r="10" spans="1:32" ht="30" customHeight="1" x14ac:dyDescent="0.15">
      <c r="A10" s="9" t="s">
        <v>135</v>
      </c>
      <c r="B10" s="10" t="s">
        <v>136</v>
      </c>
      <c r="C10" s="12">
        <v>2</v>
      </c>
      <c r="D10" s="422" t="s">
        <v>49</v>
      </c>
      <c r="E10" s="423" t="s">
        <v>50</v>
      </c>
      <c r="F10" s="427" t="s">
        <v>48</v>
      </c>
      <c r="G10" s="24"/>
      <c r="H10" s="372"/>
      <c r="I10" s="522"/>
      <c r="J10" s="375" t="str">
        <f t="shared" si="0"/>
        <v/>
      </c>
      <c r="K10" s="376" t="str">
        <f t="shared" si="0"/>
        <v/>
      </c>
      <c r="L10" s="377" t="str">
        <f t="shared" si="0"/>
        <v/>
      </c>
      <c r="M10" s="461"/>
      <c r="AA10" s="424" t="e">
        <f t="shared" si="1"/>
        <v>#N/A</v>
      </c>
      <c r="AB10" s="424" t="e">
        <f t="shared" si="1"/>
        <v>#N/A</v>
      </c>
      <c r="AC10" s="424" t="e">
        <f t="shared" si="1"/>
        <v>#N/A</v>
      </c>
    </row>
    <row r="11" spans="1:32" ht="30" customHeight="1" x14ac:dyDescent="0.15">
      <c r="A11" s="9" t="s">
        <v>137</v>
      </c>
      <c r="B11" s="10" t="s">
        <v>51</v>
      </c>
      <c r="C11" s="12">
        <v>1</v>
      </c>
      <c r="D11" s="422" t="s">
        <v>52</v>
      </c>
      <c r="E11" s="423" t="s">
        <v>53</v>
      </c>
      <c r="F11" s="427" t="s">
        <v>54</v>
      </c>
      <c r="G11" s="24"/>
      <c r="H11" s="372"/>
      <c r="I11" s="522"/>
      <c r="J11" s="375" t="str">
        <f t="shared" si="0"/>
        <v/>
      </c>
      <c r="K11" s="376" t="str">
        <f t="shared" si="0"/>
        <v/>
      </c>
      <c r="L11" s="377" t="str">
        <f t="shared" si="0"/>
        <v/>
      </c>
      <c r="M11" s="461"/>
      <c r="AA11" s="424" t="e">
        <f t="shared" si="1"/>
        <v>#N/A</v>
      </c>
      <c r="AB11" s="424" t="e">
        <f t="shared" si="1"/>
        <v>#N/A</v>
      </c>
      <c r="AC11" s="424" t="e">
        <f t="shared" si="1"/>
        <v>#N/A</v>
      </c>
    </row>
    <row r="12" spans="1:32" ht="30" customHeight="1" x14ac:dyDescent="0.15">
      <c r="A12" s="9" t="s">
        <v>138</v>
      </c>
      <c r="B12" s="10" t="s">
        <v>14</v>
      </c>
      <c r="C12" s="12">
        <v>1</v>
      </c>
      <c r="D12" s="425" t="s">
        <v>55</v>
      </c>
      <c r="E12" s="378"/>
      <c r="F12" s="379"/>
      <c r="G12" s="26"/>
      <c r="H12" s="372"/>
      <c r="I12" s="522"/>
      <c r="J12" s="375" t="str">
        <f>IF(G12="","",$C12*G12)</f>
        <v/>
      </c>
      <c r="K12" s="376" t="str">
        <f>IF(H12="","",$C12*H12)</f>
        <v/>
      </c>
      <c r="L12" s="377" t="str">
        <f>IF(I12="","",$C12*I12)</f>
        <v/>
      </c>
      <c r="M12" s="461"/>
      <c r="AA12" s="428"/>
      <c r="AB12" s="428"/>
      <c r="AC12" s="428"/>
    </row>
    <row r="13" spans="1:32" ht="30" customHeight="1" thickBot="1" x14ac:dyDescent="0.2">
      <c r="A13" s="9" t="s">
        <v>139</v>
      </c>
      <c r="B13" s="10" t="s">
        <v>16</v>
      </c>
      <c r="C13" s="12">
        <v>1</v>
      </c>
      <c r="D13" s="422" t="s">
        <v>17</v>
      </c>
      <c r="E13" s="423" t="s">
        <v>18</v>
      </c>
      <c r="F13" s="427" t="s">
        <v>97</v>
      </c>
      <c r="G13" s="24"/>
      <c r="H13" s="372"/>
      <c r="I13" s="522"/>
      <c r="J13" s="375" t="str">
        <f>IF(G13="","",$C13*AA13)</f>
        <v/>
      </c>
      <c r="K13" s="376" t="str">
        <f>IF(H13="","",$C13*AB13)</f>
        <v/>
      </c>
      <c r="L13" s="377" t="str">
        <f>IF(I13="","",$C13*AC13)</f>
        <v/>
      </c>
      <c r="M13" s="559" t="s">
        <v>621</v>
      </c>
      <c r="N13" s="557"/>
      <c r="AA13" s="429" t="e">
        <f>VLOOKUP(G13,$AD$1:$AF$7,3,FALSE)</f>
        <v>#N/A</v>
      </c>
      <c r="AB13" s="429" t="e">
        <f>VLOOKUP(H13,$AD$1:$AF$7,3,FALSE)</f>
        <v>#N/A</v>
      </c>
      <c r="AC13" s="429" t="e">
        <f>VLOOKUP(I13,$AD$1:$AF$7,3,FALSE)</f>
        <v>#N/A</v>
      </c>
    </row>
    <row r="14" spans="1:32" ht="35.1" customHeight="1" thickBot="1" x14ac:dyDescent="0.2">
      <c r="A14" s="9" t="s">
        <v>140</v>
      </c>
      <c r="B14" s="10" t="s">
        <v>19</v>
      </c>
      <c r="C14" s="12">
        <v>3</v>
      </c>
      <c r="D14" s="422" t="s">
        <v>20</v>
      </c>
      <c r="E14" s="423" t="s">
        <v>21</v>
      </c>
      <c r="F14" s="570" t="s">
        <v>56</v>
      </c>
      <c r="G14" s="371">
        <f>PROFILE入力!C14</f>
        <v>0</v>
      </c>
      <c r="H14" s="372"/>
      <c r="I14" s="526"/>
      <c r="J14" s="375">
        <f>IF(G14="","",AA14)</f>
        <v>0</v>
      </c>
      <c r="K14" s="376" t="str">
        <f>IF(H14="","",AB14)</f>
        <v/>
      </c>
      <c r="L14" s="377" t="str">
        <f>IF(I14="","",AC14)</f>
        <v/>
      </c>
      <c r="M14" s="575"/>
      <c r="N14" s="558" t="s">
        <v>622</v>
      </c>
      <c r="AA14" s="429">
        <f>IF(G14=0,0,IF(G14&lt;=4,3,IF(G14&lt;=24,9,IF(G14&lt;=49,15,IF(G14&lt;75,24,IF(G14&lt;100,33,IF(G14&lt;125,42,IF(G14&lt;150,51,60))))))))</f>
        <v>0</v>
      </c>
      <c r="AB14" s="429">
        <f>IF(H14=0,0,IF(H14&lt;=4,3,IF(H14&lt;=24,9,IF(H14&lt;=49,15,IF(H14&lt;75,24,IF(H14&lt;100,33,IF(H14&lt;125,42,IF(H14&lt;150,51,60))))))))</f>
        <v>0</v>
      </c>
      <c r="AC14" s="429">
        <f>IF(I14=0,0,IF(I14&lt;=4,3,IF(I14&lt;=24,9,IF(I14&lt;=49,15,IF(I14&lt;75,24,IF(I14&lt;100,33,IF(I14&lt;125,42,IF(I14&lt;150,51,60))))))))</f>
        <v>0</v>
      </c>
    </row>
    <row r="15" spans="1:32" ht="30" customHeight="1" x14ac:dyDescent="0.15">
      <c r="A15" s="9" t="s">
        <v>142</v>
      </c>
      <c r="B15" s="10" t="s">
        <v>103</v>
      </c>
      <c r="C15" s="12">
        <v>1</v>
      </c>
      <c r="D15" s="422" t="s">
        <v>22</v>
      </c>
      <c r="E15" s="426" t="s">
        <v>47</v>
      </c>
      <c r="F15" s="379"/>
      <c r="G15" s="24"/>
      <c r="H15" s="378"/>
      <c r="I15" s="523"/>
      <c r="J15" s="375" t="str">
        <f t="shared" ref="J15:L18" si="2">IF(G15="","",$C15*AA15)</f>
        <v/>
      </c>
      <c r="K15" s="376" t="str">
        <f>IF(H15="","",AB15)</f>
        <v/>
      </c>
      <c r="L15" s="377" t="str">
        <f>IF(I15="","",AC15)</f>
        <v/>
      </c>
      <c r="M15" s="559"/>
      <c r="N15" s="557"/>
      <c r="AA15" s="429" t="e">
        <f t="shared" ref="AA15:AC18" si="3">VLOOKUP(G15,$AD$1:$AF$7,3,FALSE)</f>
        <v>#N/A</v>
      </c>
      <c r="AB15" s="429" t="e">
        <f t="shared" si="3"/>
        <v>#N/A</v>
      </c>
      <c r="AC15" s="429" t="e">
        <f t="shared" si="3"/>
        <v>#N/A</v>
      </c>
    </row>
    <row r="16" spans="1:32" ht="30" customHeight="1" x14ac:dyDescent="0.15">
      <c r="A16" s="9" t="s">
        <v>143</v>
      </c>
      <c r="B16" s="10" t="s">
        <v>98</v>
      </c>
      <c r="C16" s="12">
        <v>1</v>
      </c>
      <c r="D16" s="422" t="s">
        <v>57</v>
      </c>
      <c r="E16" s="426" t="s">
        <v>58</v>
      </c>
      <c r="F16" s="379"/>
      <c r="G16" s="24"/>
      <c r="H16" s="25"/>
      <c r="I16" s="527"/>
      <c r="J16" s="375" t="str">
        <f t="shared" si="2"/>
        <v/>
      </c>
      <c r="K16" s="430" t="str">
        <f t="shared" si="2"/>
        <v/>
      </c>
      <c r="L16" s="377" t="str">
        <f>IF(I16="","",AC16)</f>
        <v/>
      </c>
      <c r="M16" s="559"/>
      <c r="N16" s="557"/>
      <c r="AA16" s="429" t="e">
        <f t="shared" si="3"/>
        <v>#N/A</v>
      </c>
      <c r="AB16" s="429" t="e">
        <f t="shared" si="3"/>
        <v>#N/A</v>
      </c>
      <c r="AC16" s="429" t="e">
        <f t="shared" si="3"/>
        <v>#N/A</v>
      </c>
    </row>
    <row r="17" spans="1:32" ht="30" customHeight="1" x14ac:dyDescent="0.15">
      <c r="A17" s="9" t="s">
        <v>217</v>
      </c>
      <c r="B17" s="431" t="s">
        <v>59</v>
      </c>
      <c r="C17" s="12">
        <v>3</v>
      </c>
      <c r="D17" s="422" t="s">
        <v>60</v>
      </c>
      <c r="E17" s="571" t="s">
        <v>61</v>
      </c>
      <c r="F17" s="427" t="s">
        <v>62</v>
      </c>
      <c r="G17" s="24"/>
      <c r="H17" s="372"/>
      <c r="I17" s="526"/>
      <c r="J17" s="375" t="str">
        <f t="shared" si="2"/>
        <v/>
      </c>
      <c r="K17" s="376" t="str">
        <f t="shared" si="2"/>
        <v/>
      </c>
      <c r="L17" s="377" t="str">
        <f t="shared" si="2"/>
        <v/>
      </c>
      <c r="M17" s="559"/>
      <c r="N17" s="557"/>
      <c r="AA17" s="424" t="e">
        <f t="shared" si="3"/>
        <v>#N/A</v>
      </c>
      <c r="AB17" s="424" t="e">
        <f t="shared" si="3"/>
        <v>#N/A</v>
      </c>
      <c r="AC17" s="424" t="e">
        <f t="shared" si="3"/>
        <v>#N/A</v>
      </c>
    </row>
    <row r="18" spans="1:32" ht="38.25" customHeight="1" x14ac:dyDescent="0.15">
      <c r="A18" s="9" t="s">
        <v>218</v>
      </c>
      <c r="B18" s="431" t="s">
        <v>23</v>
      </c>
      <c r="C18" s="12">
        <v>1</v>
      </c>
      <c r="D18" s="422" t="s">
        <v>24</v>
      </c>
      <c r="E18" s="423" t="s">
        <v>114</v>
      </c>
      <c r="F18" s="427" t="s">
        <v>25</v>
      </c>
      <c r="G18" s="24"/>
      <c r="H18" s="25"/>
      <c r="I18" s="527"/>
      <c r="J18" s="375" t="str">
        <f t="shared" si="2"/>
        <v/>
      </c>
      <c r="K18" s="430" t="str">
        <f t="shared" si="2"/>
        <v/>
      </c>
      <c r="L18" s="377"/>
      <c r="M18" s="560" t="s">
        <v>669</v>
      </c>
      <c r="N18" s="557"/>
      <c r="AA18" s="424" t="e">
        <f t="shared" si="3"/>
        <v>#N/A</v>
      </c>
      <c r="AB18" s="429" t="e">
        <f t="shared" si="3"/>
        <v>#N/A</v>
      </c>
      <c r="AC18" s="424" t="e">
        <f t="shared" si="3"/>
        <v>#N/A</v>
      </c>
    </row>
    <row r="19" spans="1:32" ht="30.75" customHeight="1" x14ac:dyDescent="0.15">
      <c r="A19" s="9" t="s">
        <v>219</v>
      </c>
      <c r="B19" s="431" t="s">
        <v>26</v>
      </c>
      <c r="C19" s="12">
        <v>3</v>
      </c>
      <c r="D19" s="13" t="s">
        <v>27</v>
      </c>
      <c r="E19" s="13"/>
      <c r="F19" s="432"/>
      <c r="G19" s="27"/>
      <c r="H19" s="28"/>
      <c r="I19" s="528" t="s">
        <v>458</v>
      </c>
      <c r="J19" s="375" t="str">
        <f t="shared" ref="J19:K25" si="4">IF(G19="","",$C19*G19)</f>
        <v/>
      </c>
      <c r="K19" s="430" t="str">
        <f t="shared" si="4"/>
        <v/>
      </c>
      <c r="L19" s="377"/>
      <c r="M19" s="560" t="s">
        <v>615</v>
      </c>
      <c r="N19" s="558"/>
      <c r="AA19" s="433"/>
      <c r="AB19" s="433"/>
      <c r="AC19" s="433"/>
    </row>
    <row r="20" spans="1:32" ht="30" customHeight="1" x14ac:dyDescent="0.15">
      <c r="A20" s="9" t="s">
        <v>220</v>
      </c>
      <c r="B20" s="431" t="s">
        <v>99</v>
      </c>
      <c r="C20" s="12">
        <v>2</v>
      </c>
      <c r="D20" s="13" t="s">
        <v>27</v>
      </c>
      <c r="E20" s="13"/>
      <c r="F20" s="432"/>
      <c r="G20" s="27"/>
      <c r="H20" s="28"/>
      <c r="I20" s="524"/>
      <c r="J20" s="375" t="str">
        <f t="shared" si="4"/>
        <v/>
      </c>
      <c r="K20" s="430" t="str">
        <f t="shared" si="4"/>
        <v/>
      </c>
      <c r="L20" s="377"/>
      <c r="M20" s="559"/>
      <c r="N20" s="557"/>
      <c r="AA20" s="434"/>
      <c r="AB20" s="434"/>
      <c r="AC20" s="434"/>
    </row>
    <row r="21" spans="1:32" ht="30" customHeight="1" x14ac:dyDescent="0.15">
      <c r="A21" s="9" t="s">
        <v>221</v>
      </c>
      <c r="B21" s="10" t="s">
        <v>28</v>
      </c>
      <c r="C21" s="12">
        <v>5</v>
      </c>
      <c r="D21" s="13" t="s">
        <v>27</v>
      </c>
      <c r="E21" s="13"/>
      <c r="F21" s="432"/>
      <c r="G21" s="27"/>
      <c r="H21" s="28"/>
      <c r="I21" s="524"/>
      <c r="J21" s="375" t="str">
        <f t="shared" si="4"/>
        <v/>
      </c>
      <c r="K21" s="430" t="str">
        <f t="shared" si="4"/>
        <v/>
      </c>
      <c r="L21" s="377"/>
      <c r="M21" s="561" t="s">
        <v>608</v>
      </c>
      <c r="N21" s="557"/>
      <c r="AA21" s="434"/>
      <c r="AB21" s="434"/>
      <c r="AC21" s="434"/>
    </row>
    <row r="22" spans="1:32" ht="30" customHeight="1" x14ac:dyDescent="0.15">
      <c r="A22" s="9" t="s">
        <v>222</v>
      </c>
      <c r="B22" s="10" t="s">
        <v>229</v>
      </c>
      <c r="C22" s="12">
        <v>1</v>
      </c>
      <c r="D22" s="13" t="s">
        <v>27</v>
      </c>
      <c r="E22" s="13"/>
      <c r="F22" s="432"/>
      <c r="G22" s="27"/>
      <c r="H22" s="28"/>
      <c r="I22" s="525" t="s">
        <v>458</v>
      </c>
      <c r="J22" s="375" t="str">
        <f t="shared" si="4"/>
        <v/>
      </c>
      <c r="K22" s="430" t="str">
        <f t="shared" si="4"/>
        <v/>
      </c>
      <c r="L22" s="377"/>
      <c r="M22" s="461"/>
      <c r="AA22" s="434"/>
      <c r="AB22" s="434"/>
      <c r="AC22" s="434"/>
    </row>
    <row r="23" spans="1:32" ht="30" customHeight="1" x14ac:dyDescent="0.15">
      <c r="A23" s="9" t="s">
        <v>223</v>
      </c>
      <c r="B23" s="431" t="s">
        <v>63</v>
      </c>
      <c r="C23" s="12">
        <v>3</v>
      </c>
      <c r="D23" s="13" t="s">
        <v>27</v>
      </c>
      <c r="E23" s="13"/>
      <c r="F23" s="432"/>
      <c r="G23" s="27"/>
      <c r="H23" s="28"/>
      <c r="I23" s="524"/>
      <c r="J23" s="375" t="str">
        <f t="shared" si="4"/>
        <v/>
      </c>
      <c r="K23" s="430" t="str">
        <f t="shared" si="4"/>
        <v/>
      </c>
      <c r="L23" s="377"/>
      <c r="M23" s="461"/>
      <c r="AA23" s="434"/>
      <c r="AB23" s="434"/>
      <c r="AC23" s="434"/>
    </row>
    <row r="24" spans="1:32" ht="30" customHeight="1" x14ac:dyDescent="0.15">
      <c r="A24" s="9" t="s">
        <v>224</v>
      </c>
      <c r="B24" s="431" t="s">
        <v>101</v>
      </c>
      <c r="C24" s="12">
        <v>1</v>
      </c>
      <c r="D24" s="13" t="s">
        <v>27</v>
      </c>
      <c r="E24" s="13"/>
      <c r="F24" s="432"/>
      <c r="G24" s="27"/>
      <c r="H24" s="28"/>
      <c r="I24" s="528" t="s">
        <v>458</v>
      </c>
      <c r="J24" s="375" t="str">
        <f t="shared" si="4"/>
        <v/>
      </c>
      <c r="K24" s="430" t="str">
        <f t="shared" si="4"/>
        <v/>
      </c>
      <c r="L24" s="377"/>
      <c r="M24" s="461"/>
      <c r="AA24" s="435"/>
      <c r="AB24" s="435"/>
      <c r="AC24" s="435"/>
    </row>
    <row r="25" spans="1:32" ht="30" customHeight="1" x14ac:dyDescent="0.15">
      <c r="A25" s="9" t="s">
        <v>225</v>
      </c>
      <c r="B25" s="10" t="s">
        <v>100</v>
      </c>
      <c r="C25" s="12">
        <v>1</v>
      </c>
      <c r="D25" s="13" t="s">
        <v>27</v>
      </c>
      <c r="E25" s="13"/>
      <c r="F25" s="432"/>
      <c r="G25" s="436"/>
      <c r="H25" s="437"/>
      <c r="I25" s="520" t="s">
        <v>458</v>
      </c>
      <c r="J25" s="438" t="str">
        <f t="shared" si="4"/>
        <v/>
      </c>
      <c r="K25" s="376" t="str">
        <f t="shared" si="4"/>
        <v/>
      </c>
      <c r="L25" s="377"/>
      <c r="AA25" s="439"/>
      <c r="AB25" s="439"/>
      <c r="AC25" s="439"/>
    </row>
    <row r="26" spans="1:32" ht="30" customHeight="1" x14ac:dyDescent="0.15">
      <c r="A26" s="440" t="s">
        <v>226</v>
      </c>
      <c r="B26" s="441" t="s">
        <v>29</v>
      </c>
      <c r="C26" s="442">
        <v>5</v>
      </c>
      <c r="D26" s="553" t="s">
        <v>606</v>
      </c>
      <c r="E26" s="443" t="s">
        <v>30</v>
      </c>
      <c r="F26" s="444" t="s">
        <v>64</v>
      </c>
      <c r="G26" s="445" t="str">
        <f>IF(PROFILE入力!C8="","",PROFILE入力!C8)</f>
        <v/>
      </c>
      <c r="H26" s="446"/>
      <c r="I26" s="521"/>
      <c r="J26" s="447" t="str">
        <f>IF(G26="","",$C26*AA26)</f>
        <v/>
      </c>
      <c r="K26" s="448" t="str">
        <f>IF(H26="","",$C26*AB26)</f>
        <v/>
      </c>
      <c r="L26" s="449" t="str">
        <f>IF(I26="","",$C26*AC26)</f>
        <v/>
      </c>
      <c r="AA26" s="421" t="e">
        <f>VLOOKUP(G26,$AE$1:$AF$7,2,FALSE)</f>
        <v>#N/A</v>
      </c>
      <c r="AB26" s="421" t="e">
        <f>VLOOKUP(H26,$AE$2:$AF$7,2,FALSE)</f>
        <v>#N/A</v>
      </c>
      <c r="AC26" s="421" t="e">
        <f>VLOOKUP(I26,$AE$2:$AF$7,2,FALSE)</f>
        <v>#N/A</v>
      </c>
    </row>
    <row r="27" spans="1:32" ht="24" customHeight="1" thickBot="1" x14ac:dyDescent="0.2">
      <c r="A27" s="147"/>
      <c r="B27" s="450"/>
      <c r="C27" s="450"/>
      <c r="D27" s="451"/>
      <c r="E27" s="451"/>
      <c r="F27" s="451"/>
      <c r="G27" s="380"/>
      <c r="H27" s="452"/>
      <c r="I27" s="453"/>
      <c r="J27" s="454">
        <f>SUM(J8:J26)</f>
        <v>0</v>
      </c>
      <c r="K27" s="455">
        <f t="shared" ref="K27" si="5">SUM(K8:K26)</f>
        <v>0</v>
      </c>
      <c r="L27" s="537"/>
      <c r="AA27" s="456"/>
    </row>
    <row r="28" spans="1:32" ht="54.75" customHeight="1" thickBot="1" x14ac:dyDescent="0.2">
      <c r="A28" s="4"/>
      <c r="B28" s="457" t="s">
        <v>603</v>
      </c>
      <c r="C28" s="8"/>
      <c r="D28" s="6"/>
      <c r="E28" s="6"/>
      <c r="F28" s="6"/>
      <c r="G28" s="663" t="s">
        <v>472</v>
      </c>
      <c r="H28" s="664"/>
      <c r="I28" s="664"/>
      <c r="J28" s="664"/>
      <c r="K28" s="664"/>
      <c r="L28" s="665"/>
      <c r="M28" s="572" t="s">
        <v>614</v>
      </c>
      <c r="AA28" s="456"/>
    </row>
    <row r="29" spans="1:32" x14ac:dyDescent="0.15">
      <c r="G29" s="380"/>
      <c r="H29" s="380"/>
      <c r="I29" s="380"/>
    </row>
    <row r="30" spans="1:32" x14ac:dyDescent="0.15">
      <c r="A30" s="2" t="s">
        <v>207</v>
      </c>
      <c r="G30" s="380"/>
      <c r="H30" s="380"/>
      <c r="I30" s="380"/>
    </row>
    <row r="31" spans="1:32" s="461" customFormat="1" ht="50.1" customHeight="1" x14ac:dyDescent="0.15">
      <c r="A31" s="462" t="s">
        <v>454</v>
      </c>
      <c r="B31" s="660" t="str">
        <f>IF(PROFILE入力!C15="","",PROFILE入力!C15)</f>
        <v/>
      </c>
      <c r="C31" s="661"/>
      <c r="D31" s="661"/>
      <c r="E31" s="661"/>
      <c r="F31" s="661"/>
      <c r="G31" s="661"/>
      <c r="H31" s="661"/>
      <c r="I31" s="661"/>
      <c r="J31" s="661"/>
      <c r="K31" s="661"/>
      <c r="L31" s="661"/>
      <c r="AA31" s="463"/>
      <c r="AB31" s="463"/>
      <c r="AC31" s="463"/>
      <c r="AE31" s="2"/>
      <c r="AF31" s="2"/>
    </row>
    <row r="32" spans="1:32" ht="24" customHeight="1" x14ac:dyDescent="0.15">
      <c r="A32" s="2" t="str">
        <f>IF(PROFILE入力!C17="","","（P1・P2）第1期_期間（根拠）：")</f>
        <v/>
      </c>
      <c r="B32" s="3"/>
      <c r="C32" s="458" t="str">
        <f>IF(PROFILE入力!C17="","",PROFILE入力!C17)</f>
        <v/>
      </c>
      <c r="D32" s="662" t="str">
        <f>IF(PROFILE入力!C17="","",PROFILE入力!C18)</f>
        <v/>
      </c>
      <c r="E32" s="662"/>
      <c r="F32" s="662"/>
      <c r="G32" s="662"/>
      <c r="H32" s="662"/>
      <c r="I32" s="662"/>
      <c r="J32" s="662"/>
      <c r="K32" s="662"/>
      <c r="L32" s="662"/>
      <c r="Z32" s="381"/>
      <c r="AC32" s="2"/>
      <c r="AE32" s="461"/>
      <c r="AF32" s="461"/>
    </row>
    <row r="33" spans="1:29" ht="24" customHeight="1" x14ac:dyDescent="0.15">
      <c r="A33" s="2" t="str">
        <f>IF(PROFILE入力!C17="","","（P1・P2）第2期_期間：")</f>
        <v/>
      </c>
      <c r="B33" s="3"/>
      <c r="C33" s="459" t="str">
        <f>IF(PROFILE入力!C17="","",PROFILE入力!D17)</f>
        <v/>
      </c>
      <c r="F33" s="380"/>
      <c r="G33" s="380"/>
      <c r="H33" s="380"/>
      <c r="I33" s="2"/>
      <c r="Z33" s="381"/>
      <c r="AC33" s="2"/>
    </row>
    <row r="34" spans="1:29" x14ac:dyDescent="0.15">
      <c r="G34" s="380"/>
      <c r="H34" s="380"/>
      <c r="I34" s="380"/>
    </row>
    <row r="35" spans="1:29" x14ac:dyDescent="0.15">
      <c r="G35" s="380"/>
      <c r="H35" s="380"/>
      <c r="I35" s="380"/>
    </row>
    <row r="36" spans="1:29" x14ac:dyDescent="0.15">
      <c r="G36" s="380"/>
      <c r="H36" s="380"/>
      <c r="I36" s="380"/>
    </row>
    <row r="37" spans="1:29" x14ac:dyDescent="0.15">
      <c r="G37" s="380"/>
      <c r="H37" s="380"/>
      <c r="I37" s="380"/>
    </row>
    <row r="38" spans="1:29" x14ac:dyDescent="0.15">
      <c r="G38" s="380"/>
      <c r="H38" s="380"/>
      <c r="I38" s="380"/>
    </row>
  </sheetData>
  <sheetProtection formatRows="0" autoFilter="0"/>
  <mergeCells count="5">
    <mergeCell ref="C5:C7"/>
    <mergeCell ref="K2:L2"/>
    <mergeCell ref="B31:L31"/>
    <mergeCell ref="D32:L32"/>
    <mergeCell ref="G28:L28"/>
  </mergeCells>
  <phoneticPr fontId="8"/>
  <dataValidations count="4">
    <dataValidation type="list" allowBlank="1" showInputMessage="1" showErrorMessage="1" sqref="G16:H16" xr:uid="{00000000-0002-0000-0A00-000000000000}">
      <formula1>"なし,Ⅰ,Ⅱ"</formula1>
    </dataValidation>
    <dataValidation type="list" allowBlank="1" showInputMessage="1" showErrorMessage="1" sqref="G9:G11 G13 G17:G18" xr:uid="{00000000-0002-0000-0A00-000001000000}">
      <formula1>"Ⅰ,Ⅱ,Ⅲ"</formula1>
    </dataValidation>
    <dataValidation type="list" allowBlank="1" showInputMessage="1" showErrorMessage="1" sqref="G8 G15:I15" xr:uid="{00000000-0002-0000-0A00-000002000000}">
      <formula1>"Ⅰ,Ⅱ"</formula1>
    </dataValidation>
    <dataValidation type="list" allowBlank="1" showInputMessage="1" showErrorMessage="1" sqref="H18" xr:uid="{00000000-0002-0000-0A00-000003000000}">
      <formula1>"なし,Ⅰ,Ⅱ,Ⅲ"</formula1>
    </dataValidation>
  </dataValidations>
  <pageMargins left="0.98425196850393704" right="0.19685039370078741" top="0.98425196850393704" bottom="0.23622047244094491" header="0.51181102362204722" footer="0.19685039370078741"/>
  <pageSetup paperSize="9" scale="73" orientation="portrait" blackAndWhite="1"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4">
    <tabColor rgb="FFFFFF00"/>
    <pageSetUpPr fitToPage="1"/>
  </sheetPr>
  <dimension ref="A1:AK30"/>
  <sheetViews>
    <sheetView view="pageBreakPreview" zoomScaleNormal="100" zoomScaleSheetLayoutView="100" workbookViewId="0">
      <selection activeCell="H8" sqref="H8"/>
    </sheetView>
  </sheetViews>
  <sheetFormatPr defaultColWidth="9" defaultRowHeight="12" x14ac:dyDescent="0.15"/>
  <cols>
    <col min="1" max="1" width="3.6640625" style="1" customWidth="1"/>
    <col min="2" max="2" width="20.33203125" style="2" customWidth="1"/>
    <col min="3" max="3" width="6.6640625" style="1" customWidth="1"/>
    <col min="4" max="4" width="3.6640625" style="1" customWidth="1"/>
    <col min="5" max="5" width="16.33203125" style="1" customWidth="1"/>
    <col min="6" max="6" width="16.33203125" style="2" customWidth="1"/>
    <col min="7" max="7" width="16.33203125" style="464" customWidth="1"/>
    <col min="8" max="9" width="10.6640625" style="2" customWidth="1"/>
    <col min="10" max="10" width="42.33203125" style="508" customWidth="1"/>
    <col min="11" max="27" width="2.88671875" style="2" customWidth="1"/>
    <col min="28" max="28" width="10.21875" style="2" hidden="1" customWidth="1"/>
    <col min="29" max="30" width="2.88671875" style="2" hidden="1" customWidth="1"/>
    <col min="31" max="31" width="3.109375" style="2" hidden="1" customWidth="1"/>
    <col min="32" max="32" width="15.88671875" style="2" hidden="1" customWidth="1"/>
    <col min="33" max="33" width="2.33203125" style="2" hidden="1" customWidth="1"/>
    <col min="34" max="37" width="9" style="2" hidden="1" customWidth="1"/>
    <col min="38" max="16384" width="9" style="2"/>
  </cols>
  <sheetData>
    <row r="1" spans="1:36" ht="21" customHeight="1" x14ac:dyDescent="0.15">
      <c r="H1" s="3"/>
      <c r="I1" s="3" t="s">
        <v>32</v>
      </c>
      <c r="J1" s="513"/>
      <c r="AE1" s="2" t="s">
        <v>120</v>
      </c>
      <c r="AG1" s="2">
        <v>0</v>
      </c>
      <c r="AI1" s="2" t="s">
        <v>386</v>
      </c>
      <c r="AJ1" s="2">
        <v>10</v>
      </c>
    </row>
    <row r="2" spans="1:36" ht="21" customHeight="1" x14ac:dyDescent="0.2">
      <c r="B2" s="382"/>
      <c r="C2" s="382"/>
      <c r="D2" s="382" t="s">
        <v>33</v>
      </c>
      <c r="F2" s="382"/>
      <c r="G2" s="466"/>
      <c r="H2" s="658" t="str">
        <f>IF(PROFILE入力!$C$20="","",PROFILE入力!$C$20)</f>
        <v/>
      </c>
      <c r="I2" s="659"/>
      <c r="J2" s="513"/>
      <c r="AF2" s="2" t="s">
        <v>122</v>
      </c>
      <c r="AG2" s="2">
        <v>1</v>
      </c>
      <c r="AI2" s="2" t="s">
        <v>387</v>
      </c>
      <c r="AJ2" s="2">
        <v>7</v>
      </c>
    </row>
    <row r="3" spans="1:36" ht="21" customHeight="1" x14ac:dyDescent="0.2">
      <c r="A3" s="464" t="s">
        <v>1</v>
      </c>
      <c r="C3" s="467"/>
      <c r="D3" s="467"/>
      <c r="F3" s="467"/>
      <c r="G3" s="468"/>
      <c r="H3" s="467"/>
      <c r="J3" s="513"/>
      <c r="AF3" s="2" t="s">
        <v>144</v>
      </c>
      <c r="AG3" s="2">
        <v>1</v>
      </c>
    </row>
    <row r="4" spans="1:36" ht="24" x14ac:dyDescent="0.15">
      <c r="H4" s="469" t="s">
        <v>124</v>
      </c>
      <c r="I4" s="531" t="str">
        <f>IF(PROFILE入力!C22="","",PROFILE入力!D22)</f>
        <v/>
      </c>
      <c r="J4" s="513"/>
      <c r="AE4" s="2" t="s">
        <v>5</v>
      </c>
      <c r="AF4" s="2" t="s">
        <v>126</v>
      </c>
      <c r="AG4" s="2">
        <v>1</v>
      </c>
    </row>
    <row r="5" spans="1:36" ht="15" customHeight="1" x14ac:dyDescent="0.2">
      <c r="A5" s="470"/>
      <c r="B5" s="392"/>
      <c r="C5" s="471"/>
      <c r="D5" s="655" t="s">
        <v>145</v>
      </c>
      <c r="E5" s="472"/>
      <c r="F5" s="394" t="s">
        <v>4</v>
      </c>
      <c r="G5" s="473"/>
      <c r="H5" s="395" t="s">
        <v>127</v>
      </c>
      <c r="I5" s="474"/>
      <c r="J5" s="465"/>
      <c r="AE5" s="2" t="s">
        <v>128</v>
      </c>
      <c r="AF5" s="2" t="s">
        <v>30</v>
      </c>
      <c r="AG5" s="2">
        <v>2</v>
      </c>
    </row>
    <row r="6" spans="1:36" ht="15" customHeight="1" x14ac:dyDescent="0.2">
      <c r="A6" s="401"/>
      <c r="B6" s="385" t="s">
        <v>146</v>
      </c>
      <c r="C6" s="666" t="s">
        <v>235</v>
      </c>
      <c r="D6" s="656"/>
      <c r="E6" s="475" t="s">
        <v>110</v>
      </c>
      <c r="F6" s="476" t="s">
        <v>112</v>
      </c>
      <c r="G6" s="477" t="s">
        <v>147</v>
      </c>
      <c r="H6" s="405" t="s">
        <v>129</v>
      </c>
      <c r="I6" s="478" t="s">
        <v>208</v>
      </c>
      <c r="J6" s="465"/>
      <c r="AE6" s="2" t="s">
        <v>148</v>
      </c>
      <c r="AF6" s="2" t="s">
        <v>64</v>
      </c>
      <c r="AG6" s="2">
        <v>3</v>
      </c>
    </row>
    <row r="7" spans="1:36" ht="24" customHeight="1" x14ac:dyDescent="0.15">
      <c r="A7" s="412"/>
      <c r="B7" s="413"/>
      <c r="C7" s="667"/>
      <c r="D7" s="657"/>
      <c r="E7" s="440" t="s">
        <v>111</v>
      </c>
      <c r="F7" s="479" t="s">
        <v>149</v>
      </c>
      <c r="G7" s="480" t="s">
        <v>150</v>
      </c>
      <c r="H7" s="414" t="s">
        <v>131</v>
      </c>
      <c r="I7" s="481" t="s">
        <v>131</v>
      </c>
      <c r="J7" s="420"/>
    </row>
    <row r="8" spans="1:36" ht="30" customHeight="1" x14ac:dyDescent="0.15">
      <c r="A8" s="4" t="s">
        <v>151</v>
      </c>
      <c r="B8" s="5" t="s">
        <v>34</v>
      </c>
      <c r="C8" s="482"/>
      <c r="D8" s="7">
        <v>2</v>
      </c>
      <c r="E8" s="4" t="s">
        <v>87</v>
      </c>
      <c r="F8" s="483" t="s">
        <v>94</v>
      </c>
      <c r="G8" s="484" t="s">
        <v>95</v>
      </c>
      <c r="H8" s="23"/>
      <c r="I8" s="485" t="str">
        <f>IF($I$4="",IF(H8="","",$D8*AB8),"")</f>
        <v/>
      </c>
      <c r="J8" s="465"/>
      <c r="AB8" s="2" t="e">
        <f>VLOOKUP(H8,$AE$1:$AG$6,3,FALSE)</f>
        <v>#N/A</v>
      </c>
    </row>
    <row r="9" spans="1:36" ht="30" customHeight="1" x14ac:dyDescent="0.15">
      <c r="A9" s="9" t="s">
        <v>134</v>
      </c>
      <c r="B9" s="10" t="s">
        <v>152</v>
      </c>
      <c r="C9" s="486"/>
      <c r="D9" s="12">
        <v>2</v>
      </c>
      <c r="E9" s="9" t="s">
        <v>153</v>
      </c>
      <c r="F9" s="423" t="s">
        <v>154</v>
      </c>
      <c r="G9" s="432" t="s">
        <v>92</v>
      </c>
      <c r="H9" s="24"/>
      <c r="I9" s="487" t="str">
        <f>IF($I$4="",IF(H9="","",$D9*AB9),"")</f>
        <v/>
      </c>
      <c r="J9" s="465"/>
      <c r="AB9" s="2" t="e">
        <f>VLOOKUP(H9,$AE$1:$AG$6,3,FALSE)</f>
        <v>#N/A</v>
      </c>
    </row>
    <row r="10" spans="1:36" ht="30" customHeight="1" x14ac:dyDescent="0.15">
      <c r="A10" s="9" t="s">
        <v>165</v>
      </c>
      <c r="B10" s="10" t="s">
        <v>155</v>
      </c>
      <c r="C10" s="486"/>
      <c r="D10" s="12">
        <v>10</v>
      </c>
      <c r="E10" s="9" t="s">
        <v>38</v>
      </c>
      <c r="F10" s="378"/>
      <c r="G10" s="488"/>
      <c r="H10" s="29"/>
      <c r="I10" s="487" t="str">
        <f>IF($I$4="",IF(H10="","",$D10*AB10),"")</f>
        <v/>
      </c>
      <c r="J10" s="465"/>
      <c r="AB10" s="2" t="e">
        <f>VLOOKUP(H10,$AE$1:$AG$6,3,FALSE)</f>
        <v>#N/A</v>
      </c>
    </row>
    <row r="11" spans="1:36" ht="30" customHeight="1" x14ac:dyDescent="0.15">
      <c r="A11" s="9" t="s">
        <v>166</v>
      </c>
      <c r="B11" s="489" t="s">
        <v>215</v>
      </c>
      <c r="C11" s="486"/>
      <c r="D11" s="12">
        <v>2</v>
      </c>
      <c r="E11" s="9" t="s">
        <v>38</v>
      </c>
      <c r="F11" s="378"/>
      <c r="G11" s="488"/>
      <c r="H11" s="29"/>
      <c r="I11" s="487" t="str">
        <f>IF($I$4="",IF(H11="","",$D11*AB11),"")</f>
        <v/>
      </c>
      <c r="J11" s="465"/>
      <c r="AB11" s="2" t="e">
        <f>VLOOKUP(H11,$AE$1:$AG$6,3,FALSE)</f>
        <v>#N/A</v>
      </c>
    </row>
    <row r="12" spans="1:36" ht="37.5" customHeight="1" x14ac:dyDescent="0.15">
      <c r="A12" s="9" t="s">
        <v>12</v>
      </c>
      <c r="B12" s="10" t="s">
        <v>35</v>
      </c>
      <c r="C12" s="486"/>
      <c r="D12" s="12">
        <v>3</v>
      </c>
      <c r="E12" s="9" t="s">
        <v>20</v>
      </c>
      <c r="F12" s="423" t="s">
        <v>21</v>
      </c>
      <c r="G12" s="490" t="s">
        <v>90</v>
      </c>
      <c r="H12" s="491">
        <f>PROFILE入力!C14</f>
        <v>0</v>
      </c>
      <c r="I12" s="487">
        <f>IF($I$4="",IF(H12="","",AB12),"")</f>
        <v>0</v>
      </c>
      <c r="J12" s="465"/>
      <c r="AB12" s="2">
        <f>IF(H12=0,0,IF(H12&lt;=4,3,IF(H12&lt;=24,6,IF(H12&lt;=49,9,IF(H12&lt;75,18,IF(H12&lt;100,27,IF(H12&lt;125,36,IF(H12&lt;150,51,45))))))))</f>
        <v>0</v>
      </c>
    </row>
    <row r="13" spans="1:36" ht="30" customHeight="1" x14ac:dyDescent="0.15">
      <c r="A13" s="9" t="s">
        <v>13</v>
      </c>
      <c r="B13" s="10" t="s">
        <v>36</v>
      </c>
      <c r="C13" s="486"/>
      <c r="D13" s="12">
        <v>2</v>
      </c>
      <c r="E13" s="9" t="s">
        <v>60</v>
      </c>
      <c r="F13" s="426" t="s">
        <v>65</v>
      </c>
      <c r="G13" s="432" t="s">
        <v>62</v>
      </c>
      <c r="H13" s="24"/>
      <c r="I13" s="487" t="str">
        <f>IF($I$4="",IF(H13="","",$D13*AB13),"")</f>
        <v/>
      </c>
      <c r="J13" s="465"/>
      <c r="AB13" s="2" t="e">
        <f>VLOOKUP(H13,$AE$1:$AG$6,3,FALSE)</f>
        <v>#N/A</v>
      </c>
    </row>
    <row r="14" spans="1:36" ht="30" customHeight="1" x14ac:dyDescent="0.15">
      <c r="A14" s="9" t="s">
        <v>15</v>
      </c>
      <c r="B14" s="489" t="s">
        <v>39</v>
      </c>
      <c r="C14" s="486"/>
      <c r="D14" s="12">
        <v>5</v>
      </c>
      <c r="E14" s="492"/>
      <c r="F14" s="378"/>
      <c r="G14" s="490" t="s">
        <v>216</v>
      </c>
      <c r="H14" s="24"/>
      <c r="I14" s="487" t="str">
        <f>IF($I$4="",IF(H14="","",$D14*AB14),"")</f>
        <v/>
      </c>
      <c r="J14" s="465"/>
      <c r="AB14" s="2" t="e">
        <f>VLOOKUP(H14,$AE$1:$AG$6,3,FALSE)</f>
        <v>#N/A</v>
      </c>
    </row>
    <row r="15" spans="1:36" ht="30" customHeight="1" x14ac:dyDescent="0.15">
      <c r="A15" s="9" t="s">
        <v>212</v>
      </c>
      <c r="B15" s="511" t="s">
        <v>518</v>
      </c>
      <c r="C15" s="510"/>
      <c r="D15" s="12">
        <v>2</v>
      </c>
      <c r="E15" s="9" t="s">
        <v>37</v>
      </c>
      <c r="F15" s="426" t="s">
        <v>93</v>
      </c>
      <c r="G15" s="490" t="s">
        <v>228</v>
      </c>
      <c r="H15" s="24"/>
      <c r="I15" s="487" t="str">
        <f>IF($I$4="",IF(H15="","",$D15*$C15*AB15),"")</f>
        <v/>
      </c>
      <c r="J15" s="550" t="s">
        <v>605</v>
      </c>
      <c r="AB15" s="2" t="e">
        <f>VLOOKUP(H15,$AE$1:$AG$6,3,FALSE)</f>
        <v>#N/A</v>
      </c>
    </row>
    <row r="16" spans="1:36" ht="30" customHeight="1" x14ac:dyDescent="0.15">
      <c r="A16" s="9" t="s">
        <v>213</v>
      </c>
      <c r="B16" s="511" t="s">
        <v>518</v>
      </c>
      <c r="C16" s="510"/>
      <c r="D16" s="12">
        <v>2</v>
      </c>
      <c r="E16" s="9" t="s">
        <v>37</v>
      </c>
      <c r="F16" s="426" t="s">
        <v>93</v>
      </c>
      <c r="G16" s="490" t="s">
        <v>228</v>
      </c>
      <c r="H16" s="24"/>
      <c r="I16" s="487" t="str">
        <f>IF($I$4="",IF(H16="","",$D16*$C16*AB16),"")</f>
        <v/>
      </c>
      <c r="J16" s="550"/>
      <c r="AB16" s="2" t="e">
        <f>VLOOKUP(H16,$AE$1:$AG$6,3,FALSE)</f>
        <v>#N/A</v>
      </c>
    </row>
    <row r="17" spans="1:28" ht="30" customHeight="1" x14ac:dyDescent="0.15">
      <c r="A17" s="9" t="s">
        <v>236</v>
      </c>
      <c r="B17" s="431" t="s">
        <v>227</v>
      </c>
      <c r="C17" s="486"/>
      <c r="D17" s="12">
        <v>2</v>
      </c>
      <c r="E17" s="15" t="s">
        <v>167</v>
      </c>
      <c r="F17" s="13"/>
      <c r="G17" s="432"/>
      <c r="H17" s="27"/>
      <c r="I17" s="487" t="str">
        <f>IF($I$4="",IF(H17="","",$D17*H17),"")</f>
        <v/>
      </c>
      <c r="J17" s="550"/>
      <c r="AB17" s="493"/>
    </row>
    <row r="18" spans="1:28" ht="30" customHeight="1" x14ac:dyDescent="0.15">
      <c r="A18" s="9" t="s">
        <v>515</v>
      </c>
      <c r="B18" s="512" t="s">
        <v>517</v>
      </c>
      <c r="C18" s="574"/>
      <c r="D18" s="12">
        <f>IF(E18="",7,VLOOKUP(E18,$AI$1:$AJ$2,2,FALSE))</f>
        <v>7</v>
      </c>
      <c r="E18" s="671" t="s">
        <v>387</v>
      </c>
      <c r="F18" s="672"/>
      <c r="G18" s="432" t="s">
        <v>168</v>
      </c>
      <c r="H18" s="27"/>
      <c r="I18" s="487" t="str">
        <f>IF($I$4="",IF(H18="","",$D18*H18),"")</f>
        <v/>
      </c>
      <c r="J18" s="550" t="s">
        <v>616</v>
      </c>
      <c r="AB18" s="493"/>
    </row>
    <row r="19" spans="1:28" ht="30" customHeight="1" x14ac:dyDescent="0.15">
      <c r="A19" s="9" t="s">
        <v>516</v>
      </c>
      <c r="B19" s="512" t="s">
        <v>517</v>
      </c>
      <c r="C19" s="574"/>
      <c r="D19" s="12">
        <f>IF(E19="",7,VLOOKUP(E19,$AI$1:$AJ$2,2,FALSE))</f>
        <v>7</v>
      </c>
      <c r="E19" s="671" t="s">
        <v>387</v>
      </c>
      <c r="F19" s="672"/>
      <c r="G19" s="432" t="s">
        <v>168</v>
      </c>
      <c r="H19" s="27"/>
      <c r="I19" s="487" t="str">
        <f>IF($I$4="",IF(H19="","",$D19*H19),"")</f>
        <v/>
      </c>
      <c r="J19" s="550"/>
      <c r="AB19" s="493"/>
    </row>
    <row r="20" spans="1:28" ht="30" customHeight="1" x14ac:dyDescent="0.15">
      <c r="A20" s="9" t="s">
        <v>237</v>
      </c>
      <c r="B20" s="10" t="s">
        <v>46</v>
      </c>
      <c r="C20" s="486"/>
      <c r="D20" s="12">
        <v>1</v>
      </c>
      <c r="E20" s="15" t="s">
        <v>86</v>
      </c>
      <c r="F20" s="13"/>
      <c r="G20" s="432"/>
      <c r="H20" s="120">
        <f>AB20</f>
        <v>0</v>
      </c>
      <c r="I20" s="487">
        <f>IF(H20="","",$D20*H20)</f>
        <v>0</v>
      </c>
      <c r="J20" s="550" t="s">
        <v>623</v>
      </c>
      <c r="AB20" s="2">
        <f>ROUND(((PROFILE入力!D10-PROFILE入力!C10)/30.41),0)</f>
        <v>0</v>
      </c>
    </row>
    <row r="21" spans="1:28" ht="30" customHeight="1" x14ac:dyDescent="0.15">
      <c r="A21" s="9" t="s">
        <v>238</v>
      </c>
      <c r="B21" s="10" t="s">
        <v>66</v>
      </c>
      <c r="C21" s="486"/>
      <c r="D21" s="12">
        <v>2</v>
      </c>
      <c r="E21" s="422" t="s">
        <v>67</v>
      </c>
      <c r="F21" s="423" t="s">
        <v>68</v>
      </c>
      <c r="G21" s="379"/>
      <c r="H21" s="24"/>
      <c r="I21" s="487" t="str">
        <f>IF($I$4="",IF(H21="","",$D21*AB21),"")</f>
        <v/>
      </c>
      <c r="J21" s="550"/>
      <c r="AB21" s="2" t="e">
        <f>VLOOKUP(H21,$AE$1:$AG$6,3,FALSE)</f>
        <v>#N/A</v>
      </c>
    </row>
    <row r="22" spans="1:28" ht="30" customHeight="1" x14ac:dyDescent="0.15">
      <c r="A22" s="9" t="s">
        <v>239</v>
      </c>
      <c r="B22" s="489" t="s">
        <v>164</v>
      </c>
      <c r="C22" s="494"/>
      <c r="D22" s="12">
        <v>1</v>
      </c>
      <c r="E22" s="495" t="s">
        <v>86</v>
      </c>
      <c r="F22" s="496"/>
      <c r="G22" s="497"/>
      <c r="H22" s="30"/>
      <c r="I22" s="498" t="str">
        <f>IF($I$4="",IF(H22="","",$D22*H22),$D22*H22)</f>
        <v/>
      </c>
      <c r="J22" s="550" t="s">
        <v>623</v>
      </c>
      <c r="AB22" s="493"/>
    </row>
    <row r="23" spans="1:28" ht="36" customHeight="1" x14ac:dyDescent="0.2">
      <c r="A23" s="499" t="s">
        <v>31</v>
      </c>
      <c r="B23" s="500"/>
      <c r="C23" s="500"/>
      <c r="D23" s="500"/>
      <c r="E23" s="501"/>
      <c r="F23" s="501"/>
      <c r="G23" s="501"/>
      <c r="H23" s="502"/>
      <c r="I23" s="442">
        <f>SUM(I8:I22)</f>
        <v>0</v>
      </c>
      <c r="J23" s="550"/>
    </row>
    <row r="24" spans="1:28" s="16" customFormat="1" ht="36" customHeight="1" thickBot="1" x14ac:dyDescent="0.25">
      <c r="A24" s="391"/>
      <c r="B24" s="457" t="s">
        <v>156</v>
      </c>
      <c r="C24" s="388"/>
      <c r="D24" s="388"/>
      <c r="E24" s="388"/>
      <c r="F24" s="388"/>
      <c r="G24" s="388"/>
      <c r="H24" s="388"/>
      <c r="I24" s="380"/>
      <c r="J24" s="551"/>
    </row>
    <row r="25" spans="1:28" ht="71.25" customHeight="1" thickBot="1" x14ac:dyDescent="0.2">
      <c r="A25" s="668" t="s">
        <v>613</v>
      </c>
      <c r="B25" s="669"/>
      <c r="C25" s="669"/>
      <c r="D25" s="669"/>
      <c r="E25" s="669"/>
      <c r="F25" s="669"/>
      <c r="G25" s="669"/>
      <c r="H25" s="669"/>
      <c r="I25" s="670"/>
      <c r="J25" s="552" t="s">
        <v>530</v>
      </c>
      <c r="AB25" s="2">
        <f>30*12</f>
        <v>360</v>
      </c>
    </row>
    <row r="26" spans="1:28" ht="21" hidden="1" customHeight="1" x14ac:dyDescent="0.15">
      <c r="A26" s="503" t="s">
        <v>157</v>
      </c>
      <c r="B26" s="504" t="s">
        <v>34</v>
      </c>
      <c r="C26" s="505">
        <v>1</v>
      </c>
      <c r="D26" s="505">
        <v>1</v>
      </c>
      <c r="E26" s="1" t="s">
        <v>87</v>
      </c>
      <c r="F26" s="1" t="s">
        <v>158</v>
      </c>
      <c r="G26" s="1" t="s">
        <v>88</v>
      </c>
      <c r="H26" s="506"/>
      <c r="I26" s="507"/>
      <c r="AB26" s="2">
        <f>365/12</f>
        <v>30.416666666666668</v>
      </c>
    </row>
    <row r="27" spans="1:28" ht="21" hidden="1" customHeight="1" x14ac:dyDescent="0.15">
      <c r="A27" s="9" t="s">
        <v>159</v>
      </c>
      <c r="B27" s="10" t="s">
        <v>160</v>
      </c>
      <c r="C27" s="12">
        <v>2</v>
      </c>
      <c r="D27" s="12">
        <v>2</v>
      </c>
      <c r="E27" s="9" t="s">
        <v>161</v>
      </c>
      <c r="F27" s="17" t="s">
        <v>162</v>
      </c>
      <c r="G27" s="509" t="s">
        <v>96</v>
      </c>
      <c r="H27" s="9"/>
      <c r="I27" s="432"/>
    </row>
    <row r="28" spans="1:28" ht="21" hidden="1" customHeight="1" x14ac:dyDescent="0.15">
      <c r="A28" s="9" t="s">
        <v>140</v>
      </c>
      <c r="B28" s="489" t="s">
        <v>39</v>
      </c>
      <c r="C28" s="12">
        <v>5</v>
      </c>
      <c r="D28" s="12">
        <v>5</v>
      </c>
      <c r="E28" s="492"/>
      <c r="F28" s="17" t="s">
        <v>40</v>
      </c>
      <c r="G28" s="13" t="s">
        <v>41</v>
      </c>
      <c r="H28" s="13"/>
      <c r="I28" s="432"/>
    </row>
    <row r="29" spans="1:28" ht="21" hidden="1" customHeight="1" x14ac:dyDescent="0.15">
      <c r="A29" s="9" t="s">
        <v>163</v>
      </c>
      <c r="B29" s="489" t="s">
        <v>42</v>
      </c>
      <c r="C29" s="12">
        <v>1</v>
      </c>
      <c r="D29" s="12">
        <v>1</v>
      </c>
      <c r="E29" s="125" t="s">
        <v>43</v>
      </c>
      <c r="F29" s="17" t="s">
        <v>44</v>
      </c>
      <c r="G29" s="13" t="s">
        <v>45</v>
      </c>
      <c r="H29" s="13"/>
      <c r="I29" s="432"/>
      <c r="J29" s="508" t="s">
        <v>141</v>
      </c>
    </row>
    <row r="30" spans="1:28" x14ac:dyDescent="0.15">
      <c r="F30" s="1"/>
      <c r="G30" s="1"/>
      <c r="H30" s="1"/>
      <c r="I30" s="1"/>
    </row>
  </sheetData>
  <sheetProtection sheet="1" objects="1" scenarios="1"/>
  <mergeCells count="6">
    <mergeCell ref="D5:D7"/>
    <mergeCell ref="H2:I2"/>
    <mergeCell ref="C6:C7"/>
    <mergeCell ref="A25:I25"/>
    <mergeCell ref="E18:F18"/>
    <mergeCell ref="E19:F19"/>
  </mergeCells>
  <phoneticPr fontId="8"/>
  <dataValidations count="6">
    <dataValidation type="list" allowBlank="1" showInputMessage="1" showErrorMessage="1" sqref="H14" xr:uid="{00000000-0002-0000-0B00-000000000000}">
      <formula1>"なし,Ⅲ"</formula1>
    </dataValidation>
    <dataValidation type="list" allowBlank="1" showInputMessage="1" showErrorMessage="1" sqref="H10:H11" xr:uid="{00000000-0002-0000-0B00-000001000000}">
      <formula1>"なし,Ⅰ"</formula1>
    </dataValidation>
    <dataValidation type="list" allowBlank="1" showInputMessage="1" showErrorMessage="1" sqref="H21" xr:uid="{00000000-0002-0000-0B00-000002000000}">
      <formula1>"なし,Ⅰ,Ⅱ"</formula1>
    </dataValidation>
    <dataValidation type="list" allowBlank="1" showInputMessage="1" showErrorMessage="1" sqref="H8:H9 H13 H15" xr:uid="{00000000-0002-0000-0B00-000003000000}">
      <formula1>"Ⅰ,Ⅱ,Ⅲ"</formula1>
    </dataValidation>
    <dataValidation type="list" allowBlank="1" showInputMessage="1" showErrorMessage="1" sqref="H16" xr:uid="{00000000-0002-0000-0B00-000004000000}">
      <formula1>"なし,Ⅰ,Ⅱ,Ⅲ"</formula1>
    </dataValidation>
    <dataValidation type="list" allowBlank="1" showInputMessage="1" showErrorMessage="1" sqref="E18:E19" xr:uid="{00000000-0002-0000-0B00-000005000000}">
      <formula1>$AI$1:$AI$2</formula1>
    </dataValidation>
  </dataValidations>
  <pageMargins left="0.98425196850393704" right="0.19685039370078741" top="0.98425196850393704" bottom="0.98425196850393704" header="0.51181102362204722" footer="0.51181102362204722"/>
  <pageSetup paperSize="9" scale="88" orientation="portrait" blackAndWhite="1" r:id="rId1"/>
  <headerFooter alignWithMargins="0"/>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6">
    <tabColor rgb="FFFFFF00"/>
  </sheetPr>
  <dimension ref="A1:AD16"/>
  <sheetViews>
    <sheetView view="pageBreakPreview" zoomScaleNormal="100" zoomScaleSheetLayoutView="100" workbookViewId="0">
      <selection activeCell="AC8" sqref="AC8"/>
    </sheetView>
  </sheetViews>
  <sheetFormatPr defaultRowHeight="12" x14ac:dyDescent="0.15"/>
  <cols>
    <col min="1" max="1" width="3.6640625" style="1" customWidth="1"/>
    <col min="2" max="7" width="2.88671875" style="2" customWidth="1"/>
    <col min="8" max="8" width="3.6640625" style="1" customWidth="1"/>
    <col min="9" max="28" width="2.88671875" style="2" customWidth="1"/>
    <col min="29" max="30" width="3.6640625" style="2" customWidth="1"/>
    <col min="31" max="35" width="2.88671875" style="2" customWidth="1"/>
    <col min="36" max="256" width="9" style="2"/>
    <col min="257" max="257" width="3.6640625" style="2" customWidth="1"/>
    <col min="258" max="263" width="2.88671875" style="2" customWidth="1"/>
    <col min="264" max="264" width="3.6640625" style="2" customWidth="1"/>
    <col min="265" max="284" width="2.88671875" style="2" customWidth="1"/>
    <col min="285" max="286" width="3.6640625" style="2" customWidth="1"/>
    <col min="287" max="291" width="2.88671875" style="2" customWidth="1"/>
    <col min="292" max="512" width="9" style="2"/>
    <col min="513" max="513" width="3.6640625" style="2" customWidth="1"/>
    <col min="514" max="519" width="2.88671875" style="2" customWidth="1"/>
    <col min="520" max="520" width="3.6640625" style="2" customWidth="1"/>
    <col min="521" max="540" width="2.88671875" style="2" customWidth="1"/>
    <col min="541" max="542" width="3.6640625" style="2" customWidth="1"/>
    <col min="543" max="547" width="2.88671875" style="2" customWidth="1"/>
    <col min="548" max="768" width="9" style="2"/>
    <col min="769" max="769" width="3.6640625" style="2" customWidth="1"/>
    <col min="770" max="775" width="2.88671875" style="2" customWidth="1"/>
    <col min="776" max="776" width="3.6640625" style="2" customWidth="1"/>
    <col min="777" max="796" width="2.88671875" style="2" customWidth="1"/>
    <col min="797" max="798" width="3.6640625" style="2" customWidth="1"/>
    <col min="799" max="803" width="2.88671875" style="2" customWidth="1"/>
    <col min="804" max="1024" width="9" style="2"/>
    <col min="1025" max="1025" width="3.6640625" style="2" customWidth="1"/>
    <col min="1026" max="1031" width="2.88671875" style="2" customWidth="1"/>
    <col min="1032" max="1032" width="3.6640625" style="2" customWidth="1"/>
    <col min="1033" max="1052" width="2.88671875" style="2" customWidth="1"/>
    <col min="1053" max="1054" width="3.6640625" style="2" customWidth="1"/>
    <col min="1055" max="1059" width="2.88671875" style="2" customWidth="1"/>
    <col min="1060" max="1280" width="9" style="2"/>
    <col min="1281" max="1281" width="3.6640625" style="2" customWidth="1"/>
    <col min="1282" max="1287" width="2.88671875" style="2" customWidth="1"/>
    <col min="1288" max="1288" width="3.6640625" style="2" customWidth="1"/>
    <col min="1289" max="1308" width="2.88671875" style="2" customWidth="1"/>
    <col min="1309" max="1310" width="3.6640625" style="2" customWidth="1"/>
    <col min="1311" max="1315" width="2.88671875" style="2" customWidth="1"/>
    <col min="1316" max="1536" width="9" style="2"/>
    <col min="1537" max="1537" width="3.6640625" style="2" customWidth="1"/>
    <col min="1538" max="1543" width="2.88671875" style="2" customWidth="1"/>
    <col min="1544" max="1544" width="3.6640625" style="2" customWidth="1"/>
    <col min="1545" max="1564" width="2.88671875" style="2" customWidth="1"/>
    <col min="1565" max="1566" width="3.6640625" style="2" customWidth="1"/>
    <col min="1567" max="1571" width="2.88671875" style="2" customWidth="1"/>
    <col min="1572" max="1792" width="9" style="2"/>
    <col min="1793" max="1793" width="3.6640625" style="2" customWidth="1"/>
    <col min="1794" max="1799" width="2.88671875" style="2" customWidth="1"/>
    <col min="1800" max="1800" width="3.6640625" style="2" customWidth="1"/>
    <col min="1801" max="1820" width="2.88671875" style="2" customWidth="1"/>
    <col min="1821" max="1822" width="3.6640625" style="2" customWidth="1"/>
    <col min="1823" max="1827" width="2.88671875" style="2" customWidth="1"/>
    <col min="1828" max="2048" width="9" style="2"/>
    <col min="2049" max="2049" width="3.6640625" style="2" customWidth="1"/>
    <col min="2050" max="2055" width="2.88671875" style="2" customWidth="1"/>
    <col min="2056" max="2056" width="3.6640625" style="2" customWidth="1"/>
    <col min="2057" max="2076" width="2.88671875" style="2" customWidth="1"/>
    <col min="2077" max="2078" width="3.6640625" style="2" customWidth="1"/>
    <col min="2079" max="2083" width="2.88671875" style="2" customWidth="1"/>
    <col min="2084" max="2304" width="9" style="2"/>
    <col min="2305" max="2305" width="3.6640625" style="2" customWidth="1"/>
    <col min="2306" max="2311" width="2.88671875" style="2" customWidth="1"/>
    <col min="2312" max="2312" width="3.6640625" style="2" customWidth="1"/>
    <col min="2313" max="2332" width="2.88671875" style="2" customWidth="1"/>
    <col min="2333" max="2334" width="3.6640625" style="2" customWidth="1"/>
    <col min="2335" max="2339" width="2.88671875" style="2" customWidth="1"/>
    <col min="2340" max="2560" width="9" style="2"/>
    <col min="2561" max="2561" width="3.6640625" style="2" customWidth="1"/>
    <col min="2562" max="2567" width="2.88671875" style="2" customWidth="1"/>
    <col min="2568" max="2568" width="3.6640625" style="2" customWidth="1"/>
    <col min="2569" max="2588" width="2.88671875" style="2" customWidth="1"/>
    <col min="2589" max="2590" width="3.6640625" style="2" customWidth="1"/>
    <col min="2591" max="2595" width="2.88671875" style="2" customWidth="1"/>
    <col min="2596" max="2816" width="9" style="2"/>
    <col min="2817" max="2817" width="3.6640625" style="2" customWidth="1"/>
    <col min="2818" max="2823" width="2.88671875" style="2" customWidth="1"/>
    <col min="2824" max="2824" width="3.6640625" style="2" customWidth="1"/>
    <col min="2825" max="2844" width="2.88671875" style="2" customWidth="1"/>
    <col min="2845" max="2846" width="3.6640625" style="2" customWidth="1"/>
    <col min="2847" max="2851" width="2.88671875" style="2" customWidth="1"/>
    <col min="2852" max="3072" width="9" style="2"/>
    <col min="3073" max="3073" width="3.6640625" style="2" customWidth="1"/>
    <col min="3074" max="3079" width="2.88671875" style="2" customWidth="1"/>
    <col min="3080" max="3080" width="3.6640625" style="2" customWidth="1"/>
    <col min="3081" max="3100" width="2.88671875" style="2" customWidth="1"/>
    <col min="3101" max="3102" width="3.6640625" style="2" customWidth="1"/>
    <col min="3103" max="3107" width="2.88671875" style="2" customWidth="1"/>
    <col min="3108" max="3328" width="9" style="2"/>
    <col min="3329" max="3329" width="3.6640625" style="2" customWidth="1"/>
    <col min="3330" max="3335" width="2.88671875" style="2" customWidth="1"/>
    <col min="3336" max="3336" width="3.6640625" style="2" customWidth="1"/>
    <col min="3337" max="3356" width="2.88671875" style="2" customWidth="1"/>
    <col min="3357" max="3358" width="3.6640625" style="2" customWidth="1"/>
    <col min="3359" max="3363" width="2.88671875" style="2" customWidth="1"/>
    <col min="3364" max="3584" width="9" style="2"/>
    <col min="3585" max="3585" width="3.6640625" style="2" customWidth="1"/>
    <col min="3586" max="3591" width="2.88671875" style="2" customWidth="1"/>
    <col min="3592" max="3592" width="3.6640625" style="2" customWidth="1"/>
    <col min="3593" max="3612" width="2.88671875" style="2" customWidth="1"/>
    <col min="3613" max="3614" width="3.6640625" style="2" customWidth="1"/>
    <col min="3615" max="3619" width="2.88671875" style="2" customWidth="1"/>
    <col min="3620" max="3840" width="9" style="2"/>
    <col min="3841" max="3841" width="3.6640625" style="2" customWidth="1"/>
    <col min="3842" max="3847" width="2.88671875" style="2" customWidth="1"/>
    <col min="3848" max="3848" width="3.6640625" style="2" customWidth="1"/>
    <col min="3849" max="3868" width="2.88671875" style="2" customWidth="1"/>
    <col min="3869" max="3870" width="3.6640625" style="2" customWidth="1"/>
    <col min="3871" max="3875" width="2.88671875" style="2" customWidth="1"/>
    <col min="3876" max="4096" width="9" style="2"/>
    <col min="4097" max="4097" width="3.6640625" style="2" customWidth="1"/>
    <col min="4098" max="4103" width="2.88671875" style="2" customWidth="1"/>
    <col min="4104" max="4104" width="3.6640625" style="2" customWidth="1"/>
    <col min="4105" max="4124" width="2.88671875" style="2" customWidth="1"/>
    <col min="4125" max="4126" width="3.6640625" style="2" customWidth="1"/>
    <col min="4127" max="4131" width="2.88671875" style="2" customWidth="1"/>
    <col min="4132" max="4352" width="9" style="2"/>
    <col min="4353" max="4353" width="3.6640625" style="2" customWidth="1"/>
    <col min="4354" max="4359" width="2.88671875" style="2" customWidth="1"/>
    <col min="4360" max="4360" width="3.6640625" style="2" customWidth="1"/>
    <col min="4361" max="4380" width="2.88671875" style="2" customWidth="1"/>
    <col min="4381" max="4382" width="3.6640625" style="2" customWidth="1"/>
    <col min="4383" max="4387" width="2.88671875" style="2" customWidth="1"/>
    <col min="4388" max="4608" width="9" style="2"/>
    <col min="4609" max="4609" width="3.6640625" style="2" customWidth="1"/>
    <col min="4610" max="4615" width="2.88671875" style="2" customWidth="1"/>
    <col min="4616" max="4616" width="3.6640625" style="2" customWidth="1"/>
    <col min="4617" max="4636" width="2.88671875" style="2" customWidth="1"/>
    <col min="4637" max="4638" width="3.6640625" style="2" customWidth="1"/>
    <col min="4639" max="4643" width="2.88671875" style="2" customWidth="1"/>
    <col min="4644" max="4864" width="9" style="2"/>
    <col min="4865" max="4865" width="3.6640625" style="2" customWidth="1"/>
    <col min="4866" max="4871" width="2.88671875" style="2" customWidth="1"/>
    <col min="4872" max="4872" width="3.6640625" style="2" customWidth="1"/>
    <col min="4873" max="4892" width="2.88671875" style="2" customWidth="1"/>
    <col min="4893" max="4894" width="3.6640625" style="2" customWidth="1"/>
    <col min="4895" max="4899" width="2.88671875" style="2" customWidth="1"/>
    <col min="4900" max="5120" width="9" style="2"/>
    <col min="5121" max="5121" width="3.6640625" style="2" customWidth="1"/>
    <col min="5122" max="5127" width="2.88671875" style="2" customWidth="1"/>
    <col min="5128" max="5128" width="3.6640625" style="2" customWidth="1"/>
    <col min="5129" max="5148" width="2.88671875" style="2" customWidth="1"/>
    <col min="5149" max="5150" width="3.6640625" style="2" customWidth="1"/>
    <col min="5151" max="5155" width="2.88671875" style="2" customWidth="1"/>
    <col min="5156" max="5376" width="9" style="2"/>
    <col min="5377" max="5377" width="3.6640625" style="2" customWidth="1"/>
    <col min="5378" max="5383" width="2.88671875" style="2" customWidth="1"/>
    <col min="5384" max="5384" width="3.6640625" style="2" customWidth="1"/>
    <col min="5385" max="5404" width="2.88671875" style="2" customWidth="1"/>
    <col min="5405" max="5406" width="3.6640625" style="2" customWidth="1"/>
    <col min="5407" max="5411" width="2.88671875" style="2" customWidth="1"/>
    <col min="5412" max="5632" width="9" style="2"/>
    <col min="5633" max="5633" width="3.6640625" style="2" customWidth="1"/>
    <col min="5634" max="5639" width="2.88671875" style="2" customWidth="1"/>
    <col min="5640" max="5640" width="3.6640625" style="2" customWidth="1"/>
    <col min="5641" max="5660" width="2.88671875" style="2" customWidth="1"/>
    <col min="5661" max="5662" width="3.6640625" style="2" customWidth="1"/>
    <col min="5663" max="5667" width="2.88671875" style="2" customWidth="1"/>
    <col min="5668" max="5888" width="9" style="2"/>
    <col min="5889" max="5889" width="3.6640625" style="2" customWidth="1"/>
    <col min="5890" max="5895" width="2.88671875" style="2" customWidth="1"/>
    <col min="5896" max="5896" width="3.6640625" style="2" customWidth="1"/>
    <col min="5897" max="5916" width="2.88671875" style="2" customWidth="1"/>
    <col min="5917" max="5918" width="3.6640625" style="2" customWidth="1"/>
    <col min="5919" max="5923" width="2.88671875" style="2" customWidth="1"/>
    <col min="5924" max="6144" width="9" style="2"/>
    <col min="6145" max="6145" width="3.6640625" style="2" customWidth="1"/>
    <col min="6146" max="6151" width="2.88671875" style="2" customWidth="1"/>
    <col min="6152" max="6152" width="3.6640625" style="2" customWidth="1"/>
    <col min="6153" max="6172" width="2.88671875" style="2" customWidth="1"/>
    <col min="6173" max="6174" width="3.6640625" style="2" customWidth="1"/>
    <col min="6175" max="6179" width="2.88671875" style="2" customWidth="1"/>
    <col min="6180" max="6400" width="9" style="2"/>
    <col min="6401" max="6401" width="3.6640625" style="2" customWidth="1"/>
    <col min="6402" max="6407" width="2.88671875" style="2" customWidth="1"/>
    <col min="6408" max="6408" width="3.6640625" style="2" customWidth="1"/>
    <col min="6409" max="6428" width="2.88671875" style="2" customWidth="1"/>
    <col min="6429" max="6430" width="3.6640625" style="2" customWidth="1"/>
    <col min="6431" max="6435" width="2.88671875" style="2" customWidth="1"/>
    <col min="6436" max="6656" width="9" style="2"/>
    <col min="6657" max="6657" width="3.6640625" style="2" customWidth="1"/>
    <col min="6658" max="6663" width="2.88671875" style="2" customWidth="1"/>
    <col min="6664" max="6664" width="3.6640625" style="2" customWidth="1"/>
    <col min="6665" max="6684" width="2.88671875" style="2" customWidth="1"/>
    <col min="6685" max="6686" width="3.6640625" style="2" customWidth="1"/>
    <col min="6687" max="6691" width="2.88671875" style="2" customWidth="1"/>
    <col min="6692" max="6912" width="9" style="2"/>
    <col min="6913" max="6913" width="3.6640625" style="2" customWidth="1"/>
    <col min="6914" max="6919" width="2.88671875" style="2" customWidth="1"/>
    <col min="6920" max="6920" width="3.6640625" style="2" customWidth="1"/>
    <col min="6921" max="6940" width="2.88671875" style="2" customWidth="1"/>
    <col min="6941" max="6942" width="3.6640625" style="2" customWidth="1"/>
    <col min="6943" max="6947" width="2.88671875" style="2" customWidth="1"/>
    <col min="6948" max="7168" width="9" style="2"/>
    <col min="7169" max="7169" width="3.6640625" style="2" customWidth="1"/>
    <col min="7170" max="7175" width="2.88671875" style="2" customWidth="1"/>
    <col min="7176" max="7176" width="3.6640625" style="2" customWidth="1"/>
    <col min="7177" max="7196" width="2.88671875" style="2" customWidth="1"/>
    <col min="7197" max="7198" width="3.6640625" style="2" customWidth="1"/>
    <col min="7199" max="7203" width="2.88671875" style="2" customWidth="1"/>
    <col min="7204" max="7424" width="9" style="2"/>
    <col min="7425" max="7425" width="3.6640625" style="2" customWidth="1"/>
    <col min="7426" max="7431" width="2.88671875" style="2" customWidth="1"/>
    <col min="7432" max="7432" width="3.6640625" style="2" customWidth="1"/>
    <col min="7433" max="7452" width="2.88671875" style="2" customWidth="1"/>
    <col min="7453" max="7454" width="3.6640625" style="2" customWidth="1"/>
    <col min="7455" max="7459" width="2.88671875" style="2" customWidth="1"/>
    <col min="7460" max="7680" width="9" style="2"/>
    <col min="7681" max="7681" width="3.6640625" style="2" customWidth="1"/>
    <col min="7682" max="7687" width="2.88671875" style="2" customWidth="1"/>
    <col min="7688" max="7688" width="3.6640625" style="2" customWidth="1"/>
    <col min="7689" max="7708" width="2.88671875" style="2" customWidth="1"/>
    <col min="7709" max="7710" width="3.6640625" style="2" customWidth="1"/>
    <col min="7711" max="7715" width="2.88671875" style="2" customWidth="1"/>
    <col min="7716" max="7936" width="9" style="2"/>
    <col min="7937" max="7937" width="3.6640625" style="2" customWidth="1"/>
    <col min="7938" max="7943" width="2.88671875" style="2" customWidth="1"/>
    <col min="7944" max="7944" width="3.6640625" style="2" customWidth="1"/>
    <col min="7945" max="7964" width="2.88671875" style="2" customWidth="1"/>
    <col min="7965" max="7966" width="3.6640625" style="2" customWidth="1"/>
    <col min="7967" max="7971" width="2.88671875" style="2" customWidth="1"/>
    <col min="7972" max="8192" width="9" style="2"/>
    <col min="8193" max="8193" width="3.6640625" style="2" customWidth="1"/>
    <col min="8194" max="8199" width="2.88671875" style="2" customWidth="1"/>
    <col min="8200" max="8200" width="3.6640625" style="2" customWidth="1"/>
    <col min="8201" max="8220" width="2.88671875" style="2" customWidth="1"/>
    <col min="8221" max="8222" width="3.6640625" style="2" customWidth="1"/>
    <col min="8223" max="8227" width="2.88671875" style="2" customWidth="1"/>
    <col min="8228" max="8448" width="9" style="2"/>
    <col min="8449" max="8449" width="3.6640625" style="2" customWidth="1"/>
    <col min="8450" max="8455" width="2.88671875" style="2" customWidth="1"/>
    <col min="8456" max="8456" width="3.6640625" style="2" customWidth="1"/>
    <col min="8457" max="8476" width="2.88671875" style="2" customWidth="1"/>
    <col min="8477" max="8478" width="3.6640625" style="2" customWidth="1"/>
    <col min="8479" max="8483" width="2.88671875" style="2" customWidth="1"/>
    <col min="8484" max="8704" width="9" style="2"/>
    <col min="8705" max="8705" width="3.6640625" style="2" customWidth="1"/>
    <col min="8706" max="8711" width="2.88671875" style="2" customWidth="1"/>
    <col min="8712" max="8712" width="3.6640625" style="2" customWidth="1"/>
    <col min="8713" max="8732" width="2.88671875" style="2" customWidth="1"/>
    <col min="8733" max="8734" width="3.6640625" style="2" customWidth="1"/>
    <col min="8735" max="8739" width="2.88671875" style="2" customWidth="1"/>
    <col min="8740" max="8960" width="9" style="2"/>
    <col min="8961" max="8961" width="3.6640625" style="2" customWidth="1"/>
    <col min="8962" max="8967" width="2.88671875" style="2" customWidth="1"/>
    <col min="8968" max="8968" width="3.6640625" style="2" customWidth="1"/>
    <col min="8969" max="8988" width="2.88671875" style="2" customWidth="1"/>
    <col min="8989" max="8990" width="3.6640625" style="2" customWidth="1"/>
    <col min="8991" max="8995" width="2.88671875" style="2" customWidth="1"/>
    <col min="8996" max="9216" width="9" style="2"/>
    <col min="9217" max="9217" width="3.6640625" style="2" customWidth="1"/>
    <col min="9218" max="9223" width="2.88671875" style="2" customWidth="1"/>
    <col min="9224" max="9224" width="3.6640625" style="2" customWidth="1"/>
    <col min="9225" max="9244" width="2.88671875" style="2" customWidth="1"/>
    <col min="9245" max="9246" width="3.6640625" style="2" customWidth="1"/>
    <col min="9247" max="9251" width="2.88671875" style="2" customWidth="1"/>
    <col min="9252" max="9472" width="9" style="2"/>
    <col min="9473" max="9473" width="3.6640625" style="2" customWidth="1"/>
    <col min="9474" max="9479" width="2.88671875" style="2" customWidth="1"/>
    <col min="9480" max="9480" width="3.6640625" style="2" customWidth="1"/>
    <col min="9481" max="9500" width="2.88671875" style="2" customWidth="1"/>
    <col min="9501" max="9502" width="3.6640625" style="2" customWidth="1"/>
    <col min="9503" max="9507" width="2.88671875" style="2" customWidth="1"/>
    <col min="9508" max="9728" width="9" style="2"/>
    <col min="9729" max="9729" width="3.6640625" style="2" customWidth="1"/>
    <col min="9730" max="9735" width="2.88671875" style="2" customWidth="1"/>
    <col min="9736" max="9736" width="3.6640625" style="2" customWidth="1"/>
    <col min="9737" max="9756" width="2.88671875" style="2" customWidth="1"/>
    <col min="9757" max="9758" width="3.6640625" style="2" customWidth="1"/>
    <col min="9759" max="9763" width="2.88671875" style="2" customWidth="1"/>
    <col min="9764" max="9984" width="9" style="2"/>
    <col min="9985" max="9985" width="3.6640625" style="2" customWidth="1"/>
    <col min="9986" max="9991" width="2.88671875" style="2" customWidth="1"/>
    <col min="9992" max="9992" width="3.6640625" style="2" customWidth="1"/>
    <col min="9993" max="10012" width="2.88671875" style="2" customWidth="1"/>
    <col min="10013" max="10014" width="3.6640625" style="2" customWidth="1"/>
    <col min="10015" max="10019" width="2.88671875" style="2" customWidth="1"/>
    <col min="10020" max="10240" width="9" style="2"/>
    <col min="10241" max="10241" width="3.6640625" style="2" customWidth="1"/>
    <col min="10242" max="10247" width="2.88671875" style="2" customWidth="1"/>
    <col min="10248" max="10248" width="3.6640625" style="2" customWidth="1"/>
    <col min="10249" max="10268" width="2.88671875" style="2" customWidth="1"/>
    <col min="10269" max="10270" width="3.6640625" style="2" customWidth="1"/>
    <col min="10271" max="10275" width="2.88671875" style="2" customWidth="1"/>
    <col min="10276" max="10496" width="9" style="2"/>
    <col min="10497" max="10497" width="3.6640625" style="2" customWidth="1"/>
    <col min="10498" max="10503" width="2.88671875" style="2" customWidth="1"/>
    <col min="10504" max="10504" width="3.6640625" style="2" customWidth="1"/>
    <col min="10505" max="10524" width="2.88671875" style="2" customWidth="1"/>
    <col min="10525" max="10526" width="3.6640625" style="2" customWidth="1"/>
    <col min="10527" max="10531" width="2.88671875" style="2" customWidth="1"/>
    <col min="10532" max="10752" width="9" style="2"/>
    <col min="10753" max="10753" width="3.6640625" style="2" customWidth="1"/>
    <col min="10754" max="10759" width="2.88671875" style="2" customWidth="1"/>
    <col min="10760" max="10760" width="3.6640625" style="2" customWidth="1"/>
    <col min="10761" max="10780" width="2.88671875" style="2" customWidth="1"/>
    <col min="10781" max="10782" width="3.6640625" style="2" customWidth="1"/>
    <col min="10783" max="10787" width="2.88671875" style="2" customWidth="1"/>
    <col min="10788" max="11008" width="9" style="2"/>
    <col min="11009" max="11009" width="3.6640625" style="2" customWidth="1"/>
    <col min="11010" max="11015" width="2.88671875" style="2" customWidth="1"/>
    <col min="11016" max="11016" width="3.6640625" style="2" customWidth="1"/>
    <col min="11017" max="11036" width="2.88671875" style="2" customWidth="1"/>
    <col min="11037" max="11038" width="3.6640625" style="2" customWidth="1"/>
    <col min="11039" max="11043" width="2.88671875" style="2" customWidth="1"/>
    <col min="11044" max="11264" width="9" style="2"/>
    <col min="11265" max="11265" width="3.6640625" style="2" customWidth="1"/>
    <col min="11266" max="11271" width="2.88671875" style="2" customWidth="1"/>
    <col min="11272" max="11272" width="3.6640625" style="2" customWidth="1"/>
    <col min="11273" max="11292" width="2.88671875" style="2" customWidth="1"/>
    <col min="11293" max="11294" width="3.6640625" style="2" customWidth="1"/>
    <col min="11295" max="11299" width="2.88671875" style="2" customWidth="1"/>
    <col min="11300" max="11520" width="9" style="2"/>
    <col min="11521" max="11521" width="3.6640625" style="2" customWidth="1"/>
    <col min="11522" max="11527" width="2.88671875" style="2" customWidth="1"/>
    <col min="11528" max="11528" width="3.6640625" style="2" customWidth="1"/>
    <col min="11529" max="11548" width="2.88671875" style="2" customWidth="1"/>
    <col min="11549" max="11550" width="3.6640625" style="2" customWidth="1"/>
    <col min="11551" max="11555" width="2.88671875" style="2" customWidth="1"/>
    <col min="11556" max="11776" width="9" style="2"/>
    <col min="11777" max="11777" width="3.6640625" style="2" customWidth="1"/>
    <col min="11778" max="11783" width="2.88671875" style="2" customWidth="1"/>
    <col min="11784" max="11784" width="3.6640625" style="2" customWidth="1"/>
    <col min="11785" max="11804" width="2.88671875" style="2" customWidth="1"/>
    <col min="11805" max="11806" width="3.6640625" style="2" customWidth="1"/>
    <col min="11807" max="11811" width="2.88671875" style="2" customWidth="1"/>
    <col min="11812" max="12032" width="9" style="2"/>
    <col min="12033" max="12033" width="3.6640625" style="2" customWidth="1"/>
    <col min="12034" max="12039" width="2.88671875" style="2" customWidth="1"/>
    <col min="12040" max="12040" width="3.6640625" style="2" customWidth="1"/>
    <col min="12041" max="12060" width="2.88671875" style="2" customWidth="1"/>
    <col min="12061" max="12062" width="3.6640625" style="2" customWidth="1"/>
    <col min="12063" max="12067" width="2.88671875" style="2" customWidth="1"/>
    <col min="12068" max="12288" width="9" style="2"/>
    <col min="12289" max="12289" width="3.6640625" style="2" customWidth="1"/>
    <col min="12290" max="12295" width="2.88671875" style="2" customWidth="1"/>
    <col min="12296" max="12296" width="3.6640625" style="2" customWidth="1"/>
    <col min="12297" max="12316" width="2.88671875" style="2" customWidth="1"/>
    <col min="12317" max="12318" width="3.6640625" style="2" customWidth="1"/>
    <col min="12319" max="12323" width="2.88671875" style="2" customWidth="1"/>
    <col min="12324" max="12544" width="9" style="2"/>
    <col min="12545" max="12545" width="3.6640625" style="2" customWidth="1"/>
    <col min="12546" max="12551" width="2.88671875" style="2" customWidth="1"/>
    <col min="12552" max="12552" width="3.6640625" style="2" customWidth="1"/>
    <col min="12553" max="12572" width="2.88671875" style="2" customWidth="1"/>
    <col min="12573" max="12574" width="3.6640625" style="2" customWidth="1"/>
    <col min="12575" max="12579" width="2.88671875" style="2" customWidth="1"/>
    <col min="12580" max="12800" width="9" style="2"/>
    <col min="12801" max="12801" width="3.6640625" style="2" customWidth="1"/>
    <col min="12802" max="12807" width="2.88671875" style="2" customWidth="1"/>
    <col min="12808" max="12808" width="3.6640625" style="2" customWidth="1"/>
    <col min="12809" max="12828" width="2.88671875" style="2" customWidth="1"/>
    <col min="12829" max="12830" width="3.6640625" style="2" customWidth="1"/>
    <col min="12831" max="12835" width="2.88671875" style="2" customWidth="1"/>
    <col min="12836" max="13056" width="9" style="2"/>
    <col min="13057" max="13057" width="3.6640625" style="2" customWidth="1"/>
    <col min="13058" max="13063" width="2.88671875" style="2" customWidth="1"/>
    <col min="13064" max="13064" width="3.6640625" style="2" customWidth="1"/>
    <col min="13065" max="13084" width="2.88671875" style="2" customWidth="1"/>
    <col min="13085" max="13086" width="3.6640625" style="2" customWidth="1"/>
    <col min="13087" max="13091" width="2.88671875" style="2" customWidth="1"/>
    <col min="13092" max="13312" width="9" style="2"/>
    <col min="13313" max="13313" width="3.6640625" style="2" customWidth="1"/>
    <col min="13314" max="13319" width="2.88671875" style="2" customWidth="1"/>
    <col min="13320" max="13320" width="3.6640625" style="2" customWidth="1"/>
    <col min="13321" max="13340" width="2.88671875" style="2" customWidth="1"/>
    <col min="13341" max="13342" width="3.6640625" style="2" customWidth="1"/>
    <col min="13343" max="13347" width="2.88671875" style="2" customWidth="1"/>
    <col min="13348" max="13568" width="9" style="2"/>
    <col min="13569" max="13569" width="3.6640625" style="2" customWidth="1"/>
    <col min="13570" max="13575" width="2.88671875" style="2" customWidth="1"/>
    <col min="13576" max="13576" width="3.6640625" style="2" customWidth="1"/>
    <col min="13577" max="13596" width="2.88671875" style="2" customWidth="1"/>
    <col min="13597" max="13598" width="3.6640625" style="2" customWidth="1"/>
    <col min="13599" max="13603" width="2.88671875" style="2" customWidth="1"/>
    <col min="13604" max="13824" width="9" style="2"/>
    <col min="13825" max="13825" width="3.6640625" style="2" customWidth="1"/>
    <col min="13826" max="13831" width="2.88671875" style="2" customWidth="1"/>
    <col min="13832" max="13832" width="3.6640625" style="2" customWidth="1"/>
    <col min="13833" max="13852" width="2.88671875" style="2" customWidth="1"/>
    <col min="13853" max="13854" width="3.6640625" style="2" customWidth="1"/>
    <col min="13855" max="13859" width="2.88671875" style="2" customWidth="1"/>
    <col min="13860" max="14080" width="9" style="2"/>
    <col min="14081" max="14081" width="3.6640625" style="2" customWidth="1"/>
    <col min="14082" max="14087" width="2.88671875" style="2" customWidth="1"/>
    <col min="14088" max="14088" width="3.6640625" style="2" customWidth="1"/>
    <col min="14089" max="14108" width="2.88671875" style="2" customWidth="1"/>
    <col min="14109" max="14110" width="3.6640625" style="2" customWidth="1"/>
    <col min="14111" max="14115" width="2.88671875" style="2" customWidth="1"/>
    <col min="14116" max="14336" width="9" style="2"/>
    <col min="14337" max="14337" width="3.6640625" style="2" customWidth="1"/>
    <col min="14338" max="14343" width="2.88671875" style="2" customWidth="1"/>
    <col min="14344" max="14344" width="3.6640625" style="2" customWidth="1"/>
    <col min="14345" max="14364" width="2.88671875" style="2" customWidth="1"/>
    <col min="14365" max="14366" width="3.6640625" style="2" customWidth="1"/>
    <col min="14367" max="14371" width="2.88671875" style="2" customWidth="1"/>
    <col min="14372" max="14592" width="9" style="2"/>
    <col min="14593" max="14593" width="3.6640625" style="2" customWidth="1"/>
    <col min="14594" max="14599" width="2.88671875" style="2" customWidth="1"/>
    <col min="14600" max="14600" width="3.6640625" style="2" customWidth="1"/>
    <col min="14601" max="14620" width="2.88671875" style="2" customWidth="1"/>
    <col min="14621" max="14622" width="3.6640625" style="2" customWidth="1"/>
    <col min="14623" max="14627" width="2.88671875" style="2" customWidth="1"/>
    <col min="14628" max="14848" width="9" style="2"/>
    <col min="14849" max="14849" width="3.6640625" style="2" customWidth="1"/>
    <col min="14850" max="14855" width="2.88671875" style="2" customWidth="1"/>
    <col min="14856" max="14856" width="3.6640625" style="2" customWidth="1"/>
    <col min="14857" max="14876" width="2.88671875" style="2" customWidth="1"/>
    <col min="14877" max="14878" width="3.6640625" style="2" customWidth="1"/>
    <col min="14879" max="14883" width="2.88671875" style="2" customWidth="1"/>
    <col min="14884" max="15104" width="9" style="2"/>
    <col min="15105" max="15105" width="3.6640625" style="2" customWidth="1"/>
    <col min="15106" max="15111" width="2.88671875" style="2" customWidth="1"/>
    <col min="15112" max="15112" width="3.6640625" style="2" customWidth="1"/>
    <col min="15113" max="15132" width="2.88671875" style="2" customWidth="1"/>
    <col min="15133" max="15134" width="3.6640625" style="2" customWidth="1"/>
    <col min="15135" max="15139" width="2.88671875" style="2" customWidth="1"/>
    <col min="15140" max="15360" width="9" style="2"/>
    <col min="15361" max="15361" width="3.6640625" style="2" customWidth="1"/>
    <col min="15362" max="15367" width="2.88671875" style="2" customWidth="1"/>
    <col min="15368" max="15368" width="3.6640625" style="2" customWidth="1"/>
    <col min="15369" max="15388" width="2.88671875" style="2" customWidth="1"/>
    <col min="15389" max="15390" width="3.6640625" style="2" customWidth="1"/>
    <col min="15391" max="15395" width="2.88671875" style="2" customWidth="1"/>
    <col min="15396" max="15616" width="9" style="2"/>
    <col min="15617" max="15617" width="3.6640625" style="2" customWidth="1"/>
    <col min="15618" max="15623" width="2.88671875" style="2" customWidth="1"/>
    <col min="15624" max="15624" width="3.6640625" style="2" customWidth="1"/>
    <col min="15625" max="15644" width="2.88671875" style="2" customWidth="1"/>
    <col min="15645" max="15646" width="3.6640625" style="2" customWidth="1"/>
    <col min="15647" max="15651" width="2.88671875" style="2" customWidth="1"/>
    <col min="15652" max="15872" width="9" style="2"/>
    <col min="15873" max="15873" width="3.6640625" style="2" customWidth="1"/>
    <col min="15874" max="15879" width="2.88671875" style="2" customWidth="1"/>
    <col min="15880" max="15880" width="3.6640625" style="2" customWidth="1"/>
    <col min="15881" max="15900" width="2.88671875" style="2" customWidth="1"/>
    <col min="15901" max="15902" width="3.6640625" style="2" customWidth="1"/>
    <col min="15903" max="15907" width="2.88671875" style="2" customWidth="1"/>
    <col min="15908" max="16128" width="9" style="2"/>
    <col min="16129" max="16129" width="3.6640625" style="2" customWidth="1"/>
    <col min="16130" max="16135" width="2.88671875" style="2" customWidth="1"/>
    <col min="16136" max="16136" width="3.6640625" style="2" customWidth="1"/>
    <col min="16137" max="16156" width="2.88671875" style="2" customWidth="1"/>
    <col min="16157" max="16158" width="3.6640625" style="2" customWidth="1"/>
    <col min="16159" max="16163" width="2.88671875" style="2" customWidth="1"/>
    <col min="16164" max="16384" width="9" style="2"/>
  </cols>
  <sheetData>
    <row r="1" spans="1:30" ht="21" customHeight="1" x14ac:dyDescent="0.15">
      <c r="AD1" s="3" t="s">
        <v>251</v>
      </c>
    </row>
    <row r="2" spans="1:30" ht="21" customHeight="1" x14ac:dyDescent="0.2">
      <c r="A2" s="686" t="s">
        <v>252</v>
      </c>
      <c r="B2" s="686"/>
      <c r="C2" s="686"/>
      <c r="D2" s="686"/>
      <c r="E2" s="686"/>
      <c r="F2" s="686"/>
      <c r="G2" s="686"/>
      <c r="H2" s="686"/>
      <c r="I2" s="686"/>
      <c r="J2" s="686"/>
      <c r="K2" s="686"/>
      <c r="L2" s="686"/>
      <c r="M2" s="686"/>
      <c r="N2" s="686"/>
      <c r="O2" s="686"/>
      <c r="P2" s="686"/>
      <c r="Q2" s="686"/>
      <c r="R2" s="686"/>
      <c r="S2" s="686"/>
      <c r="T2" s="686"/>
      <c r="U2" s="686"/>
      <c r="V2" s="686"/>
      <c r="W2" s="686"/>
      <c r="X2" s="686"/>
      <c r="Y2" s="686"/>
      <c r="Z2" s="687"/>
      <c r="AA2" s="685"/>
      <c r="AB2" s="685"/>
      <c r="AC2" s="685"/>
      <c r="AD2" s="685"/>
    </row>
    <row r="3" spans="1:30" ht="57" customHeight="1" x14ac:dyDescent="0.2">
      <c r="B3" s="693" t="s">
        <v>253</v>
      </c>
      <c r="C3" s="694"/>
      <c r="D3" s="694"/>
      <c r="E3" s="694"/>
      <c r="F3" s="694"/>
      <c r="G3" s="694"/>
      <c r="H3" s="694"/>
      <c r="I3" s="694"/>
      <c r="J3" s="694"/>
      <c r="K3" s="694"/>
      <c r="L3" s="694"/>
      <c r="M3" s="694"/>
      <c r="N3" s="694"/>
      <c r="O3" s="694"/>
      <c r="P3" s="694"/>
      <c r="Q3" s="694"/>
      <c r="R3" s="694"/>
      <c r="S3" s="694"/>
      <c r="T3" s="694"/>
      <c r="U3" s="694"/>
      <c r="V3" s="694"/>
      <c r="W3" s="694"/>
      <c r="X3" s="694"/>
      <c r="Y3" s="694"/>
      <c r="Z3" s="694"/>
      <c r="AA3" s="694"/>
      <c r="AB3" s="694"/>
      <c r="AC3" s="694"/>
    </row>
    <row r="4" spans="1:30" ht="21" customHeight="1" x14ac:dyDescent="0.15"/>
    <row r="5" spans="1:30" ht="15" customHeight="1" x14ac:dyDescent="0.2">
      <c r="A5" s="695" t="s">
        <v>2</v>
      </c>
      <c r="B5" s="696"/>
      <c r="C5" s="696"/>
      <c r="D5" s="696"/>
      <c r="E5" s="696"/>
      <c r="F5" s="696"/>
      <c r="G5" s="697"/>
      <c r="H5" s="655" t="s">
        <v>254</v>
      </c>
      <c r="I5" s="704" t="s">
        <v>255</v>
      </c>
      <c r="J5" s="705"/>
      <c r="K5" s="705"/>
      <c r="L5" s="705"/>
      <c r="M5" s="705"/>
      <c r="N5" s="705"/>
      <c r="O5" s="705"/>
      <c r="P5" s="705"/>
      <c r="Q5" s="705"/>
      <c r="R5" s="705"/>
      <c r="S5" s="705"/>
      <c r="T5" s="705"/>
      <c r="U5" s="705"/>
      <c r="V5" s="705"/>
      <c r="W5" s="705"/>
      <c r="X5" s="705"/>
      <c r="Y5" s="705"/>
      <c r="Z5" s="705"/>
      <c r="AA5" s="705"/>
      <c r="AB5" s="705"/>
      <c r="AC5" s="705"/>
      <c r="AD5" s="706"/>
    </row>
    <row r="6" spans="1:30" ht="15" customHeight="1" x14ac:dyDescent="0.15">
      <c r="A6" s="698"/>
      <c r="B6" s="699"/>
      <c r="C6" s="699"/>
      <c r="D6" s="699"/>
      <c r="E6" s="699"/>
      <c r="F6" s="699"/>
      <c r="G6" s="700"/>
      <c r="H6" s="656"/>
      <c r="I6" s="122"/>
      <c r="K6" s="1" t="s">
        <v>256</v>
      </c>
      <c r="N6" s="123"/>
      <c r="O6" s="124"/>
      <c r="P6" s="125" t="s">
        <v>257</v>
      </c>
      <c r="Q6" s="124"/>
      <c r="R6" s="126"/>
      <c r="S6" s="123"/>
      <c r="T6" s="124"/>
      <c r="U6" s="125" t="s">
        <v>258</v>
      </c>
      <c r="V6" s="124"/>
      <c r="W6" s="126"/>
      <c r="X6" s="124"/>
      <c r="Y6" s="124"/>
      <c r="Z6" s="125" t="s">
        <v>259</v>
      </c>
      <c r="AA6" s="124"/>
      <c r="AB6" s="127"/>
      <c r="AC6" s="707" t="s">
        <v>6</v>
      </c>
      <c r="AD6" s="708"/>
    </row>
    <row r="7" spans="1:30" ht="15" customHeight="1" x14ac:dyDescent="0.15">
      <c r="A7" s="701"/>
      <c r="B7" s="702"/>
      <c r="C7" s="702"/>
      <c r="D7" s="702"/>
      <c r="E7" s="702"/>
      <c r="F7" s="702"/>
      <c r="G7" s="703"/>
      <c r="H7" s="657"/>
      <c r="I7" s="128"/>
      <c r="J7" s="129"/>
      <c r="K7" s="130" t="s">
        <v>260</v>
      </c>
      <c r="L7" s="129"/>
      <c r="M7" s="129"/>
      <c r="N7" s="131"/>
      <c r="O7" s="129"/>
      <c r="P7" s="130" t="s">
        <v>261</v>
      </c>
      <c r="Q7" s="129"/>
      <c r="R7" s="132"/>
      <c r="S7" s="131"/>
      <c r="T7" s="129"/>
      <c r="U7" s="130" t="s">
        <v>262</v>
      </c>
      <c r="V7" s="129"/>
      <c r="W7" s="132"/>
      <c r="X7" s="129"/>
      <c r="Y7" s="129"/>
      <c r="Z7" s="130" t="s">
        <v>263</v>
      </c>
      <c r="AA7" s="129"/>
      <c r="AB7" s="133"/>
      <c r="AC7" s="709"/>
      <c r="AD7" s="710"/>
    </row>
    <row r="8" spans="1:30" ht="21" customHeight="1" x14ac:dyDescent="0.15">
      <c r="A8" s="4" t="s">
        <v>264</v>
      </c>
      <c r="B8" s="5" t="s">
        <v>265</v>
      </c>
      <c r="C8" s="6"/>
      <c r="D8" s="6"/>
      <c r="E8" s="6"/>
      <c r="F8" s="6"/>
      <c r="G8" s="134"/>
      <c r="H8" s="7">
        <v>10</v>
      </c>
      <c r="I8" s="135"/>
      <c r="J8" s="6"/>
      <c r="K8" s="8"/>
      <c r="L8" s="6"/>
      <c r="M8" s="6"/>
      <c r="N8" s="136"/>
      <c r="O8" s="6"/>
      <c r="P8" s="8" t="s">
        <v>266</v>
      </c>
      <c r="Q8" s="6"/>
      <c r="R8" s="137"/>
      <c r="S8" s="136"/>
      <c r="T8" s="6"/>
      <c r="U8" s="8" t="s">
        <v>267</v>
      </c>
      <c r="V8" s="6"/>
      <c r="W8" s="137"/>
      <c r="X8" s="6"/>
      <c r="Y8" s="6"/>
      <c r="Z8" s="8" t="s">
        <v>268</v>
      </c>
      <c r="AA8" s="6"/>
      <c r="AB8" s="134"/>
      <c r="AC8" s="6"/>
      <c r="AD8" s="134"/>
    </row>
    <row r="9" spans="1:30" ht="21" customHeight="1" x14ac:dyDescent="0.2">
      <c r="A9" s="9" t="s">
        <v>269</v>
      </c>
      <c r="B9" s="10" t="s">
        <v>270</v>
      </c>
      <c r="C9" s="11"/>
      <c r="D9" s="11"/>
      <c r="E9" s="11"/>
      <c r="F9" s="11"/>
      <c r="G9" s="138"/>
      <c r="H9" s="12">
        <v>1</v>
      </c>
      <c r="I9" s="15"/>
      <c r="J9" s="11"/>
      <c r="K9" s="13" t="s">
        <v>271</v>
      </c>
      <c r="L9" s="11"/>
      <c r="M9" s="11"/>
      <c r="N9" s="673"/>
      <c r="O9" s="674"/>
      <c r="P9" s="674"/>
      <c r="Q9" s="674"/>
      <c r="R9" s="675"/>
      <c r="S9" s="673"/>
      <c r="T9" s="674"/>
      <c r="U9" s="674"/>
      <c r="V9" s="674"/>
      <c r="W9" s="675"/>
      <c r="X9" s="676"/>
      <c r="Y9" s="677"/>
      <c r="Z9" s="677"/>
      <c r="AA9" s="677"/>
      <c r="AB9" s="678"/>
      <c r="AC9" s="11"/>
      <c r="AD9" s="138"/>
    </row>
    <row r="10" spans="1:30" ht="48.75" customHeight="1" x14ac:dyDescent="0.2">
      <c r="A10" s="9" t="s">
        <v>272</v>
      </c>
      <c r="B10" s="10" t="s">
        <v>273</v>
      </c>
      <c r="C10" s="11"/>
      <c r="D10" s="11"/>
      <c r="E10" s="11"/>
      <c r="F10" s="11"/>
      <c r="G10" s="138"/>
      <c r="H10" s="12">
        <v>1</v>
      </c>
      <c r="I10" s="688" t="s">
        <v>274</v>
      </c>
      <c r="J10" s="689"/>
      <c r="K10" s="689"/>
      <c r="L10" s="689"/>
      <c r="M10" s="690"/>
      <c r="N10" s="691" t="s">
        <v>275</v>
      </c>
      <c r="O10" s="689"/>
      <c r="P10" s="689"/>
      <c r="Q10" s="689"/>
      <c r="R10" s="690"/>
      <c r="S10" s="14"/>
      <c r="T10" s="11"/>
      <c r="U10" s="139" t="s">
        <v>276</v>
      </c>
      <c r="V10" s="11"/>
      <c r="W10" s="140"/>
      <c r="X10" s="691" t="s">
        <v>277</v>
      </c>
      <c r="Y10" s="689"/>
      <c r="Z10" s="689"/>
      <c r="AA10" s="689"/>
      <c r="AB10" s="692"/>
      <c r="AC10" s="11"/>
      <c r="AD10" s="138"/>
    </row>
    <row r="11" spans="1:30" ht="21" customHeight="1" x14ac:dyDescent="0.2">
      <c r="A11" s="9" t="s">
        <v>278</v>
      </c>
      <c r="B11" s="10" t="s">
        <v>279</v>
      </c>
      <c r="C11" s="11"/>
      <c r="D11" s="11"/>
      <c r="E11" s="11"/>
      <c r="F11" s="11"/>
      <c r="G11" s="138"/>
      <c r="H11" s="12">
        <v>1</v>
      </c>
      <c r="I11" s="15"/>
      <c r="J11" s="11"/>
      <c r="K11" s="13" t="s">
        <v>22</v>
      </c>
      <c r="L11" s="11"/>
      <c r="M11" s="11"/>
      <c r="N11" s="14"/>
      <c r="O11" s="11"/>
      <c r="P11" s="13" t="s">
        <v>47</v>
      </c>
      <c r="Q11" s="11"/>
      <c r="R11" s="140"/>
      <c r="S11" s="673"/>
      <c r="T11" s="683"/>
      <c r="U11" s="683"/>
      <c r="V11" s="683"/>
      <c r="W11" s="684"/>
      <c r="X11" s="676"/>
      <c r="Y11" s="677"/>
      <c r="Z11" s="677"/>
      <c r="AA11" s="677"/>
      <c r="AB11" s="678"/>
      <c r="AC11" s="11"/>
      <c r="AD11" s="138"/>
    </row>
    <row r="12" spans="1:30" ht="21" customHeight="1" x14ac:dyDescent="0.2">
      <c r="A12" s="9" t="s">
        <v>280</v>
      </c>
      <c r="B12" s="10" t="s">
        <v>281</v>
      </c>
      <c r="C12" s="11"/>
      <c r="D12" s="11"/>
      <c r="E12" s="11"/>
      <c r="F12" s="11"/>
      <c r="G12" s="138"/>
      <c r="H12" s="12">
        <v>1</v>
      </c>
      <c r="I12" s="15"/>
      <c r="J12" s="11"/>
      <c r="K12" s="13" t="s">
        <v>282</v>
      </c>
      <c r="L12" s="11"/>
      <c r="M12" s="11"/>
      <c r="N12" s="673"/>
      <c r="O12" s="674"/>
      <c r="P12" s="674"/>
      <c r="Q12" s="674"/>
      <c r="R12" s="675"/>
      <c r="S12" s="17"/>
      <c r="T12" s="141"/>
      <c r="U12" s="13" t="s">
        <v>283</v>
      </c>
      <c r="V12" s="141"/>
      <c r="W12" s="142"/>
      <c r="X12" s="676"/>
      <c r="Y12" s="677"/>
      <c r="Z12" s="677"/>
      <c r="AA12" s="677"/>
      <c r="AB12" s="678"/>
      <c r="AC12" s="11"/>
      <c r="AD12" s="138"/>
    </row>
    <row r="13" spans="1:30" ht="21" customHeight="1" x14ac:dyDescent="0.2">
      <c r="A13" s="9" t="s">
        <v>284</v>
      </c>
      <c r="B13" s="10" t="s">
        <v>285</v>
      </c>
      <c r="C13" s="11"/>
      <c r="D13" s="11"/>
      <c r="E13" s="11"/>
      <c r="F13" s="11"/>
      <c r="G13" s="138"/>
      <c r="H13" s="12">
        <v>1</v>
      </c>
      <c r="I13" s="15"/>
      <c r="J13" s="143"/>
      <c r="K13" s="13" t="s">
        <v>286</v>
      </c>
      <c r="L13" s="143"/>
      <c r="M13" s="144"/>
      <c r="N13" s="673"/>
      <c r="O13" s="674"/>
      <c r="P13" s="674"/>
      <c r="Q13" s="674"/>
      <c r="R13" s="675"/>
      <c r="S13" s="673"/>
      <c r="T13" s="674"/>
      <c r="U13" s="674"/>
      <c r="V13" s="674"/>
      <c r="W13" s="675"/>
      <c r="X13" s="676"/>
      <c r="Y13" s="677"/>
      <c r="Z13" s="677"/>
      <c r="AA13" s="677"/>
      <c r="AB13" s="678"/>
      <c r="AC13" s="11"/>
      <c r="AD13" s="138"/>
    </row>
    <row r="14" spans="1:30" ht="21" customHeight="1" x14ac:dyDescent="0.2">
      <c r="A14" s="9" t="s">
        <v>287</v>
      </c>
      <c r="B14" s="10" t="s">
        <v>288</v>
      </c>
      <c r="C14" s="11"/>
      <c r="D14" s="11"/>
      <c r="E14" s="11"/>
      <c r="F14" s="11"/>
      <c r="G14" s="138"/>
      <c r="H14" s="12">
        <v>1</v>
      </c>
      <c r="I14" s="15"/>
      <c r="J14" s="143"/>
      <c r="K14" s="13" t="s">
        <v>289</v>
      </c>
      <c r="L14" s="143"/>
      <c r="M14" s="144"/>
      <c r="N14" s="14"/>
      <c r="O14" s="11"/>
      <c r="P14" s="13" t="s">
        <v>290</v>
      </c>
      <c r="Q14" s="11"/>
      <c r="R14" s="140"/>
      <c r="S14" s="673"/>
      <c r="T14" s="674"/>
      <c r="U14" s="674"/>
      <c r="V14" s="674"/>
      <c r="W14" s="675"/>
      <c r="X14" s="676"/>
      <c r="Y14" s="677"/>
      <c r="Z14" s="677"/>
      <c r="AA14" s="677"/>
      <c r="AB14" s="678"/>
      <c r="AC14" s="11"/>
      <c r="AD14" s="138"/>
    </row>
    <row r="15" spans="1:30" ht="36" customHeight="1" x14ac:dyDescent="0.2">
      <c r="A15" s="679" t="s">
        <v>31</v>
      </c>
      <c r="B15" s="680"/>
      <c r="C15" s="680"/>
      <c r="D15" s="680"/>
      <c r="E15" s="680"/>
      <c r="F15" s="680"/>
      <c r="G15" s="680"/>
      <c r="H15" s="680"/>
      <c r="I15" s="681"/>
      <c r="J15" s="681"/>
      <c r="K15" s="681"/>
      <c r="L15" s="681"/>
      <c r="M15" s="681"/>
      <c r="N15" s="681"/>
      <c r="O15" s="681"/>
      <c r="P15" s="681"/>
      <c r="Q15" s="681"/>
      <c r="R15" s="681"/>
      <c r="S15" s="681"/>
      <c r="T15" s="681"/>
      <c r="U15" s="681"/>
      <c r="V15" s="681"/>
      <c r="W15" s="681"/>
      <c r="X15" s="681"/>
      <c r="Y15" s="681"/>
      <c r="Z15" s="681"/>
      <c r="AA15" s="681"/>
      <c r="AB15" s="682"/>
      <c r="AC15" s="145"/>
      <c r="AD15" s="146"/>
    </row>
    <row r="16" spans="1:30" s="16" customFormat="1" ht="36" customHeight="1" x14ac:dyDescent="0.2">
      <c r="A16" s="147"/>
      <c r="B16" s="148" t="s">
        <v>291</v>
      </c>
      <c r="C16" s="148"/>
      <c r="D16" s="148"/>
      <c r="E16" s="148" t="s">
        <v>292</v>
      </c>
      <c r="F16" s="148"/>
      <c r="G16" s="148"/>
      <c r="H16" s="149"/>
      <c r="I16" s="148"/>
      <c r="J16" s="148"/>
      <c r="K16" s="148"/>
      <c r="L16" s="148"/>
      <c r="M16" s="148"/>
      <c r="N16" s="148"/>
      <c r="O16" s="148"/>
      <c r="P16" s="148"/>
      <c r="Q16" s="148"/>
      <c r="R16" s="148"/>
      <c r="S16" s="148"/>
      <c r="T16" s="148"/>
      <c r="U16" s="148"/>
      <c r="V16" s="148"/>
      <c r="W16" s="148"/>
      <c r="X16" s="148"/>
      <c r="Y16" s="148"/>
      <c r="Z16" s="148"/>
      <c r="AA16" s="148"/>
      <c r="AB16" s="148"/>
      <c r="AC16" s="148"/>
      <c r="AD16" s="150"/>
    </row>
  </sheetData>
  <mergeCells count="23">
    <mergeCell ref="AA2:AD2"/>
    <mergeCell ref="A2:Z2"/>
    <mergeCell ref="I10:M10"/>
    <mergeCell ref="N10:R10"/>
    <mergeCell ref="X10:AB10"/>
    <mergeCell ref="N9:R9"/>
    <mergeCell ref="S9:W9"/>
    <mergeCell ref="X9:AB9"/>
    <mergeCell ref="B3:AC3"/>
    <mergeCell ref="A5:G7"/>
    <mergeCell ref="H5:H7"/>
    <mergeCell ref="I5:AD5"/>
    <mergeCell ref="AC6:AD7"/>
    <mergeCell ref="S14:W14"/>
    <mergeCell ref="X14:AB14"/>
    <mergeCell ref="A15:AB15"/>
    <mergeCell ref="S11:W11"/>
    <mergeCell ref="X11:AB11"/>
    <mergeCell ref="N12:R12"/>
    <mergeCell ref="X12:AB12"/>
    <mergeCell ref="N13:R13"/>
    <mergeCell ref="S13:W13"/>
    <mergeCell ref="X13:AB13"/>
  </mergeCells>
  <phoneticPr fontId="8"/>
  <pageMargins left="0.98" right="0.2" top="0.98399999999999999" bottom="0.98399999999999999" header="0.51200000000000001" footer="0.51200000000000001"/>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7">
    <tabColor rgb="FFFFFF00"/>
  </sheetPr>
  <dimension ref="A1:AD14"/>
  <sheetViews>
    <sheetView view="pageBreakPreview" zoomScaleNormal="100" zoomScaleSheetLayoutView="100" workbookViewId="0">
      <selection activeCell="AC8" sqref="AC8"/>
    </sheetView>
  </sheetViews>
  <sheetFormatPr defaultRowHeight="12" x14ac:dyDescent="0.15"/>
  <cols>
    <col min="1" max="1" width="3.6640625" style="1" customWidth="1"/>
    <col min="2" max="7" width="2.88671875" style="2" customWidth="1"/>
    <col min="8" max="8" width="3.6640625" style="1" customWidth="1"/>
    <col min="9" max="28" width="2.88671875" style="2" customWidth="1"/>
    <col min="29" max="30" width="3.6640625" style="2" customWidth="1"/>
    <col min="31" max="35" width="2.88671875" style="2" customWidth="1"/>
    <col min="36" max="256" width="9" style="2"/>
    <col min="257" max="257" width="3.6640625" style="2" customWidth="1"/>
    <col min="258" max="263" width="2.88671875" style="2" customWidth="1"/>
    <col min="264" max="264" width="3.6640625" style="2" customWidth="1"/>
    <col min="265" max="284" width="2.88671875" style="2" customWidth="1"/>
    <col min="285" max="286" width="3.6640625" style="2" customWidth="1"/>
    <col min="287" max="291" width="2.88671875" style="2" customWidth="1"/>
    <col min="292" max="512" width="9" style="2"/>
    <col min="513" max="513" width="3.6640625" style="2" customWidth="1"/>
    <col min="514" max="519" width="2.88671875" style="2" customWidth="1"/>
    <col min="520" max="520" width="3.6640625" style="2" customWidth="1"/>
    <col min="521" max="540" width="2.88671875" style="2" customWidth="1"/>
    <col min="541" max="542" width="3.6640625" style="2" customWidth="1"/>
    <col min="543" max="547" width="2.88671875" style="2" customWidth="1"/>
    <col min="548" max="768" width="9" style="2"/>
    <col min="769" max="769" width="3.6640625" style="2" customWidth="1"/>
    <col min="770" max="775" width="2.88671875" style="2" customWidth="1"/>
    <col min="776" max="776" width="3.6640625" style="2" customWidth="1"/>
    <col min="777" max="796" width="2.88671875" style="2" customWidth="1"/>
    <col min="797" max="798" width="3.6640625" style="2" customWidth="1"/>
    <col min="799" max="803" width="2.88671875" style="2" customWidth="1"/>
    <col min="804" max="1024" width="9" style="2"/>
    <col min="1025" max="1025" width="3.6640625" style="2" customWidth="1"/>
    <col min="1026" max="1031" width="2.88671875" style="2" customWidth="1"/>
    <col min="1032" max="1032" width="3.6640625" style="2" customWidth="1"/>
    <col min="1033" max="1052" width="2.88671875" style="2" customWidth="1"/>
    <col min="1053" max="1054" width="3.6640625" style="2" customWidth="1"/>
    <col min="1055" max="1059" width="2.88671875" style="2" customWidth="1"/>
    <col min="1060" max="1280" width="9" style="2"/>
    <col min="1281" max="1281" width="3.6640625" style="2" customWidth="1"/>
    <col min="1282" max="1287" width="2.88671875" style="2" customWidth="1"/>
    <col min="1288" max="1288" width="3.6640625" style="2" customWidth="1"/>
    <col min="1289" max="1308" width="2.88671875" style="2" customWidth="1"/>
    <col min="1309" max="1310" width="3.6640625" style="2" customWidth="1"/>
    <col min="1311" max="1315" width="2.88671875" style="2" customWidth="1"/>
    <col min="1316" max="1536" width="9" style="2"/>
    <col min="1537" max="1537" width="3.6640625" style="2" customWidth="1"/>
    <col min="1538" max="1543" width="2.88671875" style="2" customWidth="1"/>
    <col min="1544" max="1544" width="3.6640625" style="2" customWidth="1"/>
    <col min="1545" max="1564" width="2.88671875" style="2" customWidth="1"/>
    <col min="1565" max="1566" width="3.6640625" style="2" customWidth="1"/>
    <col min="1567" max="1571" width="2.88671875" style="2" customWidth="1"/>
    <col min="1572" max="1792" width="9" style="2"/>
    <col min="1793" max="1793" width="3.6640625" style="2" customWidth="1"/>
    <col min="1794" max="1799" width="2.88671875" style="2" customWidth="1"/>
    <col min="1800" max="1800" width="3.6640625" style="2" customWidth="1"/>
    <col min="1801" max="1820" width="2.88671875" style="2" customWidth="1"/>
    <col min="1821" max="1822" width="3.6640625" style="2" customWidth="1"/>
    <col min="1823" max="1827" width="2.88671875" style="2" customWidth="1"/>
    <col min="1828" max="2048" width="9" style="2"/>
    <col min="2049" max="2049" width="3.6640625" style="2" customWidth="1"/>
    <col min="2050" max="2055" width="2.88671875" style="2" customWidth="1"/>
    <col min="2056" max="2056" width="3.6640625" style="2" customWidth="1"/>
    <col min="2057" max="2076" width="2.88671875" style="2" customWidth="1"/>
    <col min="2077" max="2078" width="3.6640625" style="2" customWidth="1"/>
    <col min="2079" max="2083" width="2.88671875" style="2" customWidth="1"/>
    <col min="2084" max="2304" width="9" style="2"/>
    <col min="2305" max="2305" width="3.6640625" style="2" customWidth="1"/>
    <col min="2306" max="2311" width="2.88671875" style="2" customWidth="1"/>
    <col min="2312" max="2312" width="3.6640625" style="2" customWidth="1"/>
    <col min="2313" max="2332" width="2.88671875" style="2" customWidth="1"/>
    <col min="2333" max="2334" width="3.6640625" style="2" customWidth="1"/>
    <col min="2335" max="2339" width="2.88671875" style="2" customWidth="1"/>
    <col min="2340" max="2560" width="9" style="2"/>
    <col min="2561" max="2561" width="3.6640625" style="2" customWidth="1"/>
    <col min="2562" max="2567" width="2.88671875" style="2" customWidth="1"/>
    <col min="2568" max="2568" width="3.6640625" style="2" customWidth="1"/>
    <col min="2569" max="2588" width="2.88671875" style="2" customWidth="1"/>
    <col min="2589" max="2590" width="3.6640625" style="2" customWidth="1"/>
    <col min="2591" max="2595" width="2.88671875" style="2" customWidth="1"/>
    <col min="2596" max="2816" width="9" style="2"/>
    <col min="2817" max="2817" width="3.6640625" style="2" customWidth="1"/>
    <col min="2818" max="2823" width="2.88671875" style="2" customWidth="1"/>
    <col min="2824" max="2824" width="3.6640625" style="2" customWidth="1"/>
    <col min="2825" max="2844" width="2.88671875" style="2" customWidth="1"/>
    <col min="2845" max="2846" width="3.6640625" style="2" customWidth="1"/>
    <col min="2847" max="2851" width="2.88671875" style="2" customWidth="1"/>
    <col min="2852" max="3072" width="9" style="2"/>
    <col min="3073" max="3073" width="3.6640625" style="2" customWidth="1"/>
    <col min="3074" max="3079" width="2.88671875" style="2" customWidth="1"/>
    <col min="3080" max="3080" width="3.6640625" style="2" customWidth="1"/>
    <col min="3081" max="3100" width="2.88671875" style="2" customWidth="1"/>
    <col min="3101" max="3102" width="3.6640625" style="2" customWidth="1"/>
    <col min="3103" max="3107" width="2.88671875" style="2" customWidth="1"/>
    <col min="3108" max="3328" width="9" style="2"/>
    <col min="3329" max="3329" width="3.6640625" style="2" customWidth="1"/>
    <col min="3330" max="3335" width="2.88671875" style="2" customWidth="1"/>
    <col min="3336" max="3336" width="3.6640625" style="2" customWidth="1"/>
    <col min="3337" max="3356" width="2.88671875" style="2" customWidth="1"/>
    <col min="3357" max="3358" width="3.6640625" style="2" customWidth="1"/>
    <col min="3359" max="3363" width="2.88671875" style="2" customWidth="1"/>
    <col min="3364" max="3584" width="9" style="2"/>
    <col min="3585" max="3585" width="3.6640625" style="2" customWidth="1"/>
    <col min="3586" max="3591" width="2.88671875" style="2" customWidth="1"/>
    <col min="3592" max="3592" width="3.6640625" style="2" customWidth="1"/>
    <col min="3593" max="3612" width="2.88671875" style="2" customWidth="1"/>
    <col min="3613" max="3614" width="3.6640625" style="2" customWidth="1"/>
    <col min="3615" max="3619" width="2.88671875" style="2" customWidth="1"/>
    <col min="3620" max="3840" width="9" style="2"/>
    <col min="3841" max="3841" width="3.6640625" style="2" customWidth="1"/>
    <col min="3842" max="3847" width="2.88671875" style="2" customWidth="1"/>
    <col min="3848" max="3848" width="3.6640625" style="2" customWidth="1"/>
    <col min="3849" max="3868" width="2.88671875" style="2" customWidth="1"/>
    <col min="3869" max="3870" width="3.6640625" style="2" customWidth="1"/>
    <col min="3871" max="3875" width="2.88671875" style="2" customWidth="1"/>
    <col min="3876" max="4096" width="9" style="2"/>
    <col min="4097" max="4097" width="3.6640625" style="2" customWidth="1"/>
    <col min="4098" max="4103" width="2.88671875" style="2" customWidth="1"/>
    <col min="4104" max="4104" width="3.6640625" style="2" customWidth="1"/>
    <col min="4105" max="4124" width="2.88671875" style="2" customWidth="1"/>
    <col min="4125" max="4126" width="3.6640625" style="2" customWidth="1"/>
    <col min="4127" max="4131" width="2.88671875" style="2" customWidth="1"/>
    <col min="4132" max="4352" width="9" style="2"/>
    <col min="4353" max="4353" width="3.6640625" style="2" customWidth="1"/>
    <col min="4354" max="4359" width="2.88671875" style="2" customWidth="1"/>
    <col min="4360" max="4360" width="3.6640625" style="2" customWidth="1"/>
    <col min="4361" max="4380" width="2.88671875" style="2" customWidth="1"/>
    <col min="4381" max="4382" width="3.6640625" style="2" customWidth="1"/>
    <col min="4383" max="4387" width="2.88671875" style="2" customWidth="1"/>
    <col min="4388" max="4608" width="9" style="2"/>
    <col min="4609" max="4609" width="3.6640625" style="2" customWidth="1"/>
    <col min="4610" max="4615" width="2.88671875" style="2" customWidth="1"/>
    <col min="4616" max="4616" width="3.6640625" style="2" customWidth="1"/>
    <col min="4617" max="4636" width="2.88671875" style="2" customWidth="1"/>
    <col min="4637" max="4638" width="3.6640625" style="2" customWidth="1"/>
    <col min="4639" max="4643" width="2.88671875" style="2" customWidth="1"/>
    <col min="4644" max="4864" width="9" style="2"/>
    <col min="4865" max="4865" width="3.6640625" style="2" customWidth="1"/>
    <col min="4866" max="4871" width="2.88671875" style="2" customWidth="1"/>
    <col min="4872" max="4872" width="3.6640625" style="2" customWidth="1"/>
    <col min="4873" max="4892" width="2.88671875" style="2" customWidth="1"/>
    <col min="4893" max="4894" width="3.6640625" style="2" customWidth="1"/>
    <col min="4895" max="4899" width="2.88671875" style="2" customWidth="1"/>
    <col min="4900" max="5120" width="9" style="2"/>
    <col min="5121" max="5121" width="3.6640625" style="2" customWidth="1"/>
    <col min="5122" max="5127" width="2.88671875" style="2" customWidth="1"/>
    <col min="5128" max="5128" width="3.6640625" style="2" customWidth="1"/>
    <col min="5129" max="5148" width="2.88671875" style="2" customWidth="1"/>
    <col min="5149" max="5150" width="3.6640625" style="2" customWidth="1"/>
    <col min="5151" max="5155" width="2.88671875" style="2" customWidth="1"/>
    <col min="5156" max="5376" width="9" style="2"/>
    <col min="5377" max="5377" width="3.6640625" style="2" customWidth="1"/>
    <col min="5378" max="5383" width="2.88671875" style="2" customWidth="1"/>
    <col min="5384" max="5384" width="3.6640625" style="2" customWidth="1"/>
    <col min="5385" max="5404" width="2.88671875" style="2" customWidth="1"/>
    <col min="5405" max="5406" width="3.6640625" style="2" customWidth="1"/>
    <col min="5407" max="5411" width="2.88671875" style="2" customWidth="1"/>
    <col min="5412" max="5632" width="9" style="2"/>
    <col min="5633" max="5633" width="3.6640625" style="2" customWidth="1"/>
    <col min="5634" max="5639" width="2.88671875" style="2" customWidth="1"/>
    <col min="5640" max="5640" width="3.6640625" style="2" customWidth="1"/>
    <col min="5641" max="5660" width="2.88671875" style="2" customWidth="1"/>
    <col min="5661" max="5662" width="3.6640625" style="2" customWidth="1"/>
    <col min="5663" max="5667" width="2.88671875" style="2" customWidth="1"/>
    <col min="5668" max="5888" width="9" style="2"/>
    <col min="5889" max="5889" width="3.6640625" style="2" customWidth="1"/>
    <col min="5890" max="5895" width="2.88671875" style="2" customWidth="1"/>
    <col min="5896" max="5896" width="3.6640625" style="2" customWidth="1"/>
    <col min="5897" max="5916" width="2.88671875" style="2" customWidth="1"/>
    <col min="5917" max="5918" width="3.6640625" style="2" customWidth="1"/>
    <col min="5919" max="5923" width="2.88671875" style="2" customWidth="1"/>
    <col min="5924" max="6144" width="9" style="2"/>
    <col min="6145" max="6145" width="3.6640625" style="2" customWidth="1"/>
    <col min="6146" max="6151" width="2.88671875" style="2" customWidth="1"/>
    <col min="6152" max="6152" width="3.6640625" style="2" customWidth="1"/>
    <col min="6153" max="6172" width="2.88671875" style="2" customWidth="1"/>
    <col min="6173" max="6174" width="3.6640625" style="2" customWidth="1"/>
    <col min="6175" max="6179" width="2.88671875" style="2" customWidth="1"/>
    <col min="6180" max="6400" width="9" style="2"/>
    <col min="6401" max="6401" width="3.6640625" style="2" customWidth="1"/>
    <col min="6402" max="6407" width="2.88671875" style="2" customWidth="1"/>
    <col min="6408" max="6408" width="3.6640625" style="2" customWidth="1"/>
    <col min="6409" max="6428" width="2.88671875" style="2" customWidth="1"/>
    <col min="6429" max="6430" width="3.6640625" style="2" customWidth="1"/>
    <col min="6431" max="6435" width="2.88671875" style="2" customWidth="1"/>
    <col min="6436" max="6656" width="9" style="2"/>
    <col min="6657" max="6657" width="3.6640625" style="2" customWidth="1"/>
    <col min="6658" max="6663" width="2.88671875" style="2" customWidth="1"/>
    <col min="6664" max="6664" width="3.6640625" style="2" customWidth="1"/>
    <col min="6665" max="6684" width="2.88671875" style="2" customWidth="1"/>
    <col min="6685" max="6686" width="3.6640625" style="2" customWidth="1"/>
    <col min="6687" max="6691" width="2.88671875" style="2" customWidth="1"/>
    <col min="6692" max="6912" width="9" style="2"/>
    <col min="6913" max="6913" width="3.6640625" style="2" customWidth="1"/>
    <col min="6914" max="6919" width="2.88671875" style="2" customWidth="1"/>
    <col min="6920" max="6920" width="3.6640625" style="2" customWidth="1"/>
    <col min="6921" max="6940" width="2.88671875" style="2" customWidth="1"/>
    <col min="6941" max="6942" width="3.6640625" style="2" customWidth="1"/>
    <col min="6943" max="6947" width="2.88671875" style="2" customWidth="1"/>
    <col min="6948" max="7168" width="9" style="2"/>
    <col min="7169" max="7169" width="3.6640625" style="2" customWidth="1"/>
    <col min="7170" max="7175" width="2.88671875" style="2" customWidth="1"/>
    <col min="7176" max="7176" width="3.6640625" style="2" customWidth="1"/>
    <col min="7177" max="7196" width="2.88671875" style="2" customWidth="1"/>
    <col min="7197" max="7198" width="3.6640625" style="2" customWidth="1"/>
    <col min="7199" max="7203" width="2.88671875" style="2" customWidth="1"/>
    <col min="7204" max="7424" width="9" style="2"/>
    <col min="7425" max="7425" width="3.6640625" style="2" customWidth="1"/>
    <col min="7426" max="7431" width="2.88671875" style="2" customWidth="1"/>
    <col min="7432" max="7432" width="3.6640625" style="2" customWidth="1"/>
    <col min="7433" max="7452" width="2.88671875" style="2" customWidth="1"/>
    <col min="7453" max="7454" width="3.6640625" style="2" customWidth="1"/>
    <col min="7455" max="7459" width="2.88671875" style="2" customWidth="1"/>
    <col min="7460" max="7680" width="9" style="2"/>
    <col min="7681" max="7681" width="3.6640625" style="2" customWidth="1"/>
    <col min="7682" max="7687" width="2.88671875" style="2" customWidth="1"/>
    <col min="7688" max="7688" width="3.6640625" style="2" customWidth="1"/>
    <col min="7689" max="7708" width="2.88671875" style="2" customWidth="1"/>
    <col min="7709" max="7710" width="3.6640625" style="2" customWidth="1"/>
    <col min="7711" max="7715" width="2.88671875" style="2" customWidth="1"/>
    <col min="7716" max="7936" width="9" style="2"/>
    <col min="7937" max="7937" width="3.6640625" style="2" customWidth="1"/>
    <col min="7938" max="7943" width="2.88671875" style="2" customWidth="1"/>
    <col min="7944" max="7944" width="3.6640625" style="2" customWidth="1"/>
    <col min="7945" max="7964" width="2.88671875" style="2" customWidth="1"/>
    <col min="7965" max="7966" width="3.6640625" style="2" customWidth="1"/>
    <col min="7967" max="7971" width="2.88671875" style="2" customWidth="1"/>
    <col min="7972" max="8192" width="9" style="2"/>
    <col min="8193" max="8193" width="3.6640625" style="2" customWidth="1"/>
    <col min="8194" max="8199" width="2.88671875" style="2" customWidth="1"/>
    <col min="8200" max="8200" width="3.6640625" style="2" customWidth="1"/>
    <col min="8201" max="8220" width="2.88671875" style="2" customWidth="1"/>
    <col min="8221" max="8222" width="3.6640625" style="2" customWidth="1"/>
    <col min="8223" max="8227" width="2.88671875" style="2" customWidth="1"/>
    <col min="8228" max="8448" width="9" style="2"/>
    <col min="8449" max="8449" width="3.6640625" style="2" customWidth="1"/>
    <col min="8450" max="8455" width="2.88671875" style="2" customWidth="1"/>
    <col min="8456" max="8456" width="3.6640625" style="2" customWidth="1"/>
    <col min="8457" max="8476" width="2.88671875" style="2" customWidth="1"/>
    <col min="8477" max="8478" width="3.6640625" style="2" customWidth="1"/>
    <col min="8479" max="8483" width="2.88671875" style="2" customWidth="1"/>
    <col min="8484" max="8704" width="9" style="2"/>
    <col min="8705" max="8705" width="3.6640625" style="2" customWidth="1"/>
    <col min="8706" max="8711" width="2.88671875" style="2" customWidth="1"/>
    <col min="8712" max="8712" width="3.6640625" style="2" customWidth="1"/>
    <col min="8713" max="8732" width="2.88671875" style="2" customWidth="1"/>
    <col min="8733" max="8734" width="3.6640625" style="2" customWidth="1"/>
    <col min="8735" max="8739" width="2.88671875" style="2" customWidth="1"/>
    <col min="8740" max="8960" width="9" style="2"/>
    <col min="8961" max="8961" width="3.6640625" style="2" customWidth="1"/>
    <col min="8962" max="8967" width="2.88671875" style="2" customWidth="1"/>
    <col min="8968" max="8968" width="3.6640625" style="2" customWidth="1"/>
    <col min="8969" max="8988" width="2.88671875" style="2" customWidth="1"/>
    <col min="8989" max="8990" width="3.6640625" style="2" customWidth="1"/>
    <col min="8991" max="8995" width="2.88671875" style="2" customWidth="1"/>
    <col min="8996" max="9216" width="9" style="2"/>
    <col min="9217" max="9217" width="3.6640625" style="2" customWidth="1"/>
    <col min="9218" max="9223" width="2.88671875" style="2" customWidth="1"/>
    <col min="9224" max="9224" width="3.6640625" style="2" customWidth="1"/>
    <col min="9225" max="9244" width="2.88671875" style="2" customWidth="1"/>
    <col min="9245" max="9246" width="3.6640625" style="2" customWidth="1"/>
    <col min="9247" max="9251" width="2.88671875" style="2" customWidth="1"/>
    <col min="9252" max="9472" width="9" style="2"/>
    <col min="9473" max="9473" width="3.6640625" style="2" customWidth="1"/>
    <col min="9474" max="9479" width="2.88671875" style="2" customWidth="1"/>
    <col min="9480" max="9480" width="3.6640625" style="2" customWidth="1"/>
    <col min="9481" max="9500" width="2.88671875" style="2" customWidth="1"/>
    <col min="9501" max="9502" width="3.6640625" style="2" customWidth="1"/>
    <col min="9503" max="9507" width="2.88671875" style="2" customWidth="1"/>
    <col min="9508" max="9728" width="9" style="2"/>
    <col min="9729" max="9729" width="3.6640625" style="2" customWidth="1"/>
    <col min="9730" max="9735" width="2.88671875" style="2" customWidth="1"/>
    <col min="9736" max="9736" width="3.6640625" style="2" customWidth="1"/>
    <col min="9737" max="9756" width="2.88671875" style="2" customWidth="1"/>
    <col min="9757" max="9758" width="3.6640625" style="2" customWidth="1"/>
    <col min="9759" max="9763" width="2.88671875" style="2" customWidth="1"/>
    <col min="9764" max="9984" width="9" style="2"/>
    <col min="9985" max="9985" width="3.6640625" style="2" customWidth="1"/>
    <col min="9986" max="9991" width="2.88671875" style="2" customWidth="1"/>
    <col min="9992" max="9992" width="3.6640625" style="2" customWidth="1"/>
    <col min="9993" max="10012" width="2.88671875" style="2" customWidth="1"/>
    <col min="10013" max="10014" width="3.6640625" style="2" customWidth="1"/>
    <col min="10015" max="10019" width="2.88671875" style="2" customWidth="1"/>
    <col min="10020" max="10240" width="9" style="2"/>
    <col min="10241" max="10241" width="3.6640625" style="2" customWidth="1"/>
    <col min="10242" max="10247" width="2.88671875" style="2" customWidth="1"/>
    <col min="10248" max="10248" width="3.6640625" style="2" customWidth="1"/>
    <col min="10249" max="10268" width="2.88671875" style="2" customWidth="1"/>
    <col min="10269" max="10270" width="3.6640625" style="2" customWidth="1"/>
    <col min="10271" max="10275" width="2.88671875" style="2" customWidth="1"/>
    <col min="10276" max="10496" width="9" style="2"/>
    <col min="10497" max="10497" width="3.6640625" style="2" customWidth="1"/>
    <col min="10498" max="10503" width="2.88671875" style="2" customWidth="1"/>
    <col min="10504" max="10504" width="3.6640625" style="2" customWidth="1"/>
    <col min="10505" max="10524" width="2.88671875" style="2" customWidth="1"/>
    <col min="10525" max="10526" width="3.6640625" style="2" customWidth="1"/>
    <col min="10527" max="10531" width="2.88671875" style="2" customWidth="1"/>
    <col min="10532" max="10752" width="9" style="2"/>
    <col min="10753" max="10753" width="3.6640625" style="2" customWidth="1"/>
    <col min="10754" max="10759" width="2.88671875" style="2" customWidth="1"/>
    <col min="10760" max="10760" width="3.6640625" style="2" customWidth="1"/>
    <col min="10761" max="10780" width="2.88671875" style="2" customWidth="1"/>
    <col min="10781" max="10782" width="3.6640625" style="2" customWidth="1"/>
    <col min="10783" max="10787" width="2.88671875" style="2" customWidth="1"/>
    <col min="10788" max="11008" width="9" style="2"/>
    <col min="11009" max="11009" width="3.6640625" style="2" customWidth="1"/>
    <col min="11010" max="11015" width="2.88671875" style="2" customWidth="1"/>
    <col min="11016" max="11016" width="3.6640625" style="2" customWidth="1"/>
    <col min="11017" max="11036" width="2.88671875" style="2" customWidth="1"/>
    <col min="11037" max="11038" width="3.6640625" style="2" customWidth="1"/>
    <col min="11039" max="11043" width="2.88671875" style="2" customWidth="1"/>
    <col min="11044" max="11264" width="9" style="2"/>
    <col min="11265" max="11265" width="3.6640625" style="2" customWidth="1"/>
    <col min="11266" max="11271" width="2.88671875" style="2" customWidth="1"/>
    <col min="11272" max="11272" width="3.6640625" style="2" customWidth="1"/>
    <col min="11273" max="11292" width="2.88671875" style="2" customWidth="1"/>
    <col min="11293" max="11294" width="3.6640625" style="2" customWidth="1"/>
    <col min="11295" max="11299" width="2.88671875" style="2" customWidth="1"/>
    <col min="11300" max="11520" width="9" style="2"/>
    <col min="11521" max="11521" width="3.6640625" style="2" customWidth="1"/>
    <col min="11522" max="11527" width="2.88671875" style="2" customWidth="1"/>
    <col min="11528" max="11528" width="3.6640625" style="2" customWidth="1"/>
    <col min="11529" max="11548" width="2.88671875" style="2" customWidth="1"/>
    <col min="11549" max="11550" width="3.6640625" style="2" customWidth="1"/>
    <col min="11551" max="11555" width="2.88671875" style="2" customWidth="1"/>
    <col min="11556" max="11776" width="9" style="2"/>
    <col min="11777" max="11777" width="3.6640625" style="2" customWidth="1"/>
    <col min="11778" max="11783" width="2.88671875" style="2" customWidth="1"/>
    <col min="11784" max="11784" width="3.6640625" style="2" customWidth="1"/>
    <col min="11785" max="11804" width="2.88671875" style="2" customWidth="1"/>
    <col min="11805" max="11806" width="3.6640625" style="2" customWidth="1"/>
    <col min="11807" max="11811" width="2.88671875" style="2" customWidth="1"/>
    <col min="11812" max="12032" width="9" style="2"/>
    <col min="12033" max="12033" width="3.6640625" style="2" customWidth="1"/>
    <col min="12034" max="12039" width="2.88671875" style="2" customWidth="1"/>
    <col min="12040" max="12040" width="3.6640625" style="2" customWidth="1"/>
    <col min="12041" max="12060" width="2.88671875" style="2" customWidth="1"/>
    <col min="12061" max="12062" width="3.6640625" style="2" customWidth="1"/>
    <col min="12063" max="12067" width="2.88671875" style="2" customWidth="1"/>
    <col min="12068" max="12288" width="9" style="2"/>
    <col min="12289" max="12289" width="3.6640625" style="2" customWidth="1"/>
    <col min="12290" max="12295" width="2.88671875" style="2" customWidth="1"/>
    <col min="12296" max="12296" width="3.6640625" style="2" customWidth="1"/>
    <col min="12297" max="12316" width="2.88671875" style="2" customWidth="1"/>
    <col min="12317" max="12318" width="3.6640625" style="2" customWidth="1"/>
    <col min="12319" max="12323" width="2.88671875" style="2" customWidth="1"/>
    <col min="12324" max="12544" width="9" style="2"/>
    <col min="12545" max="12545" width="3.6640625" style="2" customWidth="1"/>
    <col min="12546" max="12551" width="2.88671875" style="2" customWidth="1"/>
    <col min="12552" max="12552" width="3.6640625" style="2" customWidth="1"/>
    <col min="12553" max="12572" width="2.88671875" style="2" customWidth="1"/>
    <col min="12573" max="12574" width="3.6640625" style="2" customWidth="1"/>
    <col min="12575" max="12579" width="2.88671875" style="2" customWidth="1"/>
    <col min="12580" max="12800" width="9" style="2"/>
    <col min="12801" max="12801" width="3.6640625" style="2" customWidth="1"/>
    <col min="12802" max="12807" width="2.88671875" style="2" customWidth="1"/>
    <col min="12808" max="12808" width="3.6640625" style="2" customWidth="1"/>
    <col min="12809" max="12828" width="2.88671875" style="2" customWidth="1"/>
    <col min="12829" max="12830" width="3.6640625" style="2" customWidth="1"/>
    <col min="12831" max="12835" width="2.88671875" style="2" customWidth="1"/>
    <col min="12836" max="13056" width="9" style="2"/>
    <col min="13057" max="13057" width="3.6640625" style="2" customWidth="1"/>
    <col min="13058" max="13063" width="2.88671875" style="2" customWidth="1"/>
    <col min="13064" max="13064" width="3.6640625" style="2" customWidth="1"/>
    <col min="13065" max="13084" width="2.88671875" style="2" customWidth="1"/>
    <col min="13085" max="13086" width="3.6640625" style="2" customWidth="1"/>
    <col min="13087" max="13091" width="2.88671875" style="2" customWidth="1"/>
    <col min="13092" max="13312" width="9" style="2"/>
    <col min="13313" max="13313" width="3.6640625" style="2" customWidth="1"/>
    <col min="13314" max="13319" width="2.88671875" style="2" customWidth="1"/>
    <col min="13320" max="13320" width="3.6640625" style="2" customWidth="1"/>
    <col min="13321" max="13340" width="2.88671875" style="2" customWidth="1"/>
    <col min="13341" max="13342" width="3.6640625" style="2" customWidth="1"/>
    <col min="13343" max="13347" width="2.88671875" style="2" customWidth="1"/>
    <col min="13348" max="13568" width="9" style="2"/>
    <col min="13569" max="13569" width="3.6640625" style="2" customWidth="1"/>
    <col min="13570" max="13575" width="2.88671875" style="2" customWidth="1"/>
    <col min="13576" max="13576" width="3.6640625" style="2" customWidth="1"/>
    <col min="13577" max="13596" width="2.88671875" style="2" customWidth="1"/>
    <col min="13597" max="13598" width="3.6640625" style="2" customWidth="1"/>
    <col min="13599" max="13603" width="2.88671875" style="2" customWidth="1"/>
    <col min="13604" max="13824" width="9" style="2"/>
    <col min="13825" max="13825" width="3.6640625" style="2" customWidth="1"/>
    <col min="13826" max="13831" width="2.88671875" style="2" customWidth="1"/>
    <col min="13832" max="13832" width="3.6640625" style="2" customWidth="1"/>
    <col min="13833" max="13852" width="2.88671875" style="2" customWidth="1"/>
    <col min="13853" max="13854" width="3.6640625" style="2" customWidth="1"/>
    <col min="13855" max="13859" width="2.88671875" style="2" customWidth="1"/>
    <col min="13860" max="14080" width="9" style="2"/>
    <col min="14081" max="14081" width="3.6640625" style="2" customWidth="1"/>
    <col min="14082" max="14087" width="2.88671875" style="2" customWidth="1"/>
    <col min="14088" max="14088" width="3.6640625" style="2" customWidth="1"/>
    <col min="14089" max="14108" width="2.88671875" style="2" customWidth="1"/>
    <col min="14109" max="14110" width="3.6640625" style="2" customWidth="1"/>
    <col min="14111" max="14115" width="2.88671875" style="2" customWidth="1"/>
    <col min="14116" max="14336" width="9" style="2"/>
    <col min="14337" max="14337" width="3.6640625" style="2" customWidth="1"/>
    <col min="14338" max="14343" width="2.88671875" style="2" customWidth="1"/>
    <col min="14344" max="14344" width="3.6640625" style="2" customWidth="1"/>
    <col min="14345" max="14364" width="2.88671875" style="2" customWidth="1"/>
    <col min="14365" max="14366" width="3.6640625" style="2" customWidth="1"/>
    <col min="14367" max="14371" width="2.88671875" style="2" customWidth="1"/>
    <col min="14372" max="14592" width="9" style="2"/>
    <col min="14593" max="14593" width="3.6640625" style="2" customWidth="1"/>
    <col min="14594" max="14599" width="2.88671875" style="2" customWidth="1"/>
    <col min="14600" max="14600" width="3.6640625" style="2" customWidth="1"/>
    <col min="14601" max="14620" width="2.88671875" style="2" customWidth="1"/>
    <col min="14621" max="14622" width="3.6640625" style="2" customWidth="1"/>
    <col min="14623" max="14627" width="2.88671875" style="2" customWidth="1"/>
    <col min="14628" max="14848" width="9" style="2"/>
    <col min="14849" max="14849" width="3.6640625" style="2" customWidth="1"/>
    <col min="14850" max="14855" width="2.88671875" style="2" customWidth="1"/>
    <col min="14856" max="14856" width="3.6640625" style="2" customWidth="1"/>
    <col min="14857" max="14876" width="2.88671875" style="2" customWidth="1"/>
    <col min="14877" max="14878" width="3.6640625" style="2" customWidth="1"/>
    <col min="14879" max="14883" width="2.88671875" style="2" customWidth="1"/>
    <col min="14884" max="15104" width="9" style="2"/>
    <col min="15105" max="15105" width="3.6640625" style="2" customWidth="1"/>
    <col min="15106" max="15111" width="2.88671875" style="2" customWidth="1"/>
    <col min="15112" max="15112" width="3.6640625" style="2" customWidth="1"/>
    <col min="15113" max="15132" width="2.88671875" style="2" customWidth="1"/>
    <col min="15133" max="15134" width="3.6640625" style="2" customWidth="1"/>
    <col min="15135" max="15139" width="2.88671875" style="2" customWidth="1"/>
    <col min="15140" max="15360" width="9" style="2"/>
    <col min="15361" max="15361" width="3.6640625" style="2" customWidth="1"/>
    <col min="15362" max="15367" width="2.88671875" style="2" customWidth="1"/>
    <col min="15368" max="15368" width="3.6640625" style="2" customWidth="1"/>
    <col min="15369" max="15388" width="2.88671875" style="2" customWidth="1"/>
    <col min="15389" max="15390" width="3.6640625" style="2" customWidth="1"/>
    <col min="15391" max="15395" width="2.88671875" style="2" customWidth="1"/>
    <col min="15396" max="15616" width="9" style="2"/>
    <col min="15617" max="15617" width="3.6640625" style="2" customWidth="1"/>
    <col min="15618" max="15623" width="2.88671875" style="2" customWidth="1"/>
    <col min="15624" max="15624" width="3.6640625" style="2" customWidth="1"/>
    <col min="15625" max="15644" width="2.88671875" style="2" customWidth="1"/>
    <col min="15645" max="15646" width="3.6640625" style="2" customWidth="1"/>
    <col min="15647" max="15651" width="2.88671875" style="2" customWidth="1"/>
    <col min="15652" max="15872" width="9" style="2"/>
    <col min="15873" max="15873" width="3.6640625" style="2" customWidth="1"/>
    <col min="15874" max="15879" width="2.88671875" style="2" customWidth="1"/>
    <col min="15880" max="15880" width="3.6640625" style="2" customWidth="1"/>
    <col min="15881" max="15900" width="2.88671875" style="2" customWidth="1"/>
    <col min="15901" max="15902" width="3.6640625" style="2" customWidth="1"/>
    <col min="15903" max="15907" width="2.88671875" style="2" customWidth="1"/>
    <col min="15908" max="16128" width="9" style="2"/>
    <col min="16129" max="16129" width="3.6640625" style="2" customWidth="1"/>
    <col min="16130" max="16135" width="2.88671875" style="2" customWidth="1"/>
    <col min="16136" max="16136" width="3.6640625" style="2" customWidth="1"/>
    <col min="16137" max="16156" width="2.88671875" style="2" customWidth="1"/>
    <col min="16157" max="16158" width="3.6640625" style="2" customWidth="1"/>
    <col min="16159" max="16163" width="2.88671875" style="2" customWidth="1"/>
    <col min="16164" max="16384" width="9" style="2"/>
  </cols>
  <sheetData>
    <row r="1" spans="1:30" ht="21" customHeight="1" x14ac:dyDescent="0.15">
      <c r="AD1" s="3" t="s">
        <v>293</v>
      </c>
    </row>
    <row r="2" spans="1:30" ht="21" customHeight="1" x14ac:dyDescent="0.2">
      <c r="A2" s="686" t="s">
        <v>294</v>
      </c>
      <c r="B2" s="686"/>
      <c r="C2" s="686"/>
      <c r="D2" s="686"/>
      <c r="E2" s="686"/>
      <c r="F2" s="686"/>
      <c r="G2" s="686"/>
      <c r="H2" s="686"/>
      <c r="I2" s="686"/>
      <c r="J2" s="686"/>
      <c r="K2" s="686"/>
      <c r="L2" s="686"/>
      <c r="M2" s="686"/>
      <c r="N2" s="686"/>
      <c r="O2" s="686"/>
      <c r="P2" s="686"/>
      <c r="Q2" s="686"/>
      <c r="R2" s="686"/>
      <c r="S2" s="686"/>
      <c r="T2" s="686"/>
      <c r="U2" s="686"/>
      <c r="V2" s="686"/>
      <c r="W2" s="686"/>
      <c r="X2" s="686"/>
      <c r="Y2" s="686"/>
      <c r="Z2" s="687"/>
      <c r="AA2" s="711"/>
      <c r="AB2" s="712"/>
      <c r="AC2" s="712"/>
      <c r="AD2" s="713"/>
    </row>
    <row r="3" spans="1:30" ht="57" customHeight="1" x14ac:dyDescent="0.2">
      <c r="B3" s="693" t="s">
        <v>295</v>
      </c>
      <c r="C3" s="694"/>
      <c r="D3" s="694"/>
      <c r="E3" s="694"/>
      <c r="F3" s="694"/>
      <c r="G3" s="694"/>
      <c r="H3" s="694"/>
      <c r="I3" s="694"/>
      <c r="J3" s="694"/>
      <c r="K3" s="694"/>
      <c r="L3" s="694"/>
      <c r="M3" s="694"/>
      <c r="N3" s="694"/>
      <c r="O3" s="694"/>
      <c r="P3" s="694"/>
      <c r="Q3" s="694"/>
      <c r="R3" s="694"/>
      <c r="S3" s="694"/>
      <c r="T3" s="694"/>
      <c r="U3" s="694"/>
      <c r="V3" s="694"/>
      <c r="W3" s="694"/>
      <c r="X3" s="694"/>
      <c r="Y3" s="694"/>
      <c r="Z3" s="694"/>
      <c r="AA3" s="694"/>
      <c r="AB3" s="694"/>
      <c r="AC3" s="694"/>
    </row>
    <row r="4" spans="1:30" ht="21" customHeight="1" x14ac:dyDescent="0.15"/>
    <row r="5" spans="1:30" ht="15" customHeight="1" x14ac:dyDescent="0.2">
      <c r="A5" s="695" t="s">
        <v>2</v>
      </c>
      <c r="B5" s="696"/>
      <c r="C5" s="696"/>
      <c r="D5" s="696"/>
      <c r="E5" s="696"/>
      <c r="F5" s="696"/>
      <c r="G5" s="697"/>
      <c r="H5" s="655" t="s">
        <v>254</v>
      </c>
      <c r="I5" s="704" t="s">
        <v>255</v>
      </c>
      <c r="J5" s="705"/>
      <c r="K5" s="705"/>
      <c r="L5" s="705"/>
      <c r="M5" s="705"/>
      <c r="N5" s="705"/>
      <c r="O5" s="705"/>
      <c r="P5" s="705"/>
      <c r="Q5" s="705"/>
      <c r="R5" s="705"/>
      <c r="S5" s="705"/>
      <c r="T5" s="705"/>
      <c r="U5" s="705"/>
      <c r="V5" s="705"/>
      <c r="W5" s="705"/>
      <c r="X5" s="705"/>
      <c r="Y5" s="705"/>
      <c r="Z5" s="705"/>
      <c r="AA5" s="705"/>
      <c r="AB5" s="705"/>
      <c r="AC5" s="705"/>
      <c r="AD5" s="706"/>
    </row>
    <row r="6" spans="1:30" ht="15" customHeight="1" x14ac:dyDescent="0.15">
      <c r="A6" s="698"/>
      <c r="B6" s="699"/>
      <c r="C6" s="699"/>
      <c r="D6" s="699"/>
      <c r="E6" s="699"/>
      <c r="F6" s="699"/>
      <c r="G6" s="700"/>
      <c r="H6" s="656"/>
      <c r="I6" s="122"/>
      <c r="K6" s="1" t="s">
        <v>256</v>
      </c>
      <c r="N6" s="123"/>
      <c r="O6" s="124"/>
      <c r="P6" s="125" t="s">
        <v>257</v>
      </c>
      <c r="Q6" s="124"/>
      <c r="R6" s="126"/>
      <c r="S6" s="123"/>
      <c r="T6" s="124"/>
      <c r="U6" s="125" t="s">
        <v>296</v>
      </c>
      <c r="V6" s="124"/>
      <c r="W6" s="126"/>
      <c r="X6" s="124"/>
      <c r="Y6" s="124"/>
      <c r="Z6" s="125" t="s">
        <v>297</v>
      </c>
      <c r="AA6" s="124"/>
      <c r="AB6" s="127"/>
      <c r="AC6" s="707" t="s">
        <v>6</v>
      </c>
      <c r="AD6" s="708"/>
    </row>
    <row r="7" spans="1:30" ht="15" customHeight="1" x14ac:dyDescent="0.15">
      <c r="A7" s="701"/>
      <c r="B7" s="702"/>
      <c r="C7" s="702"/>
      <c r="D7" s="702"/>
      <c r="E7" s="702"/>
      <c r="F7" s="702"/>
      <c r="G7" s="703"/>
      <c r="H7" s="657"/>
      <c r="I7" s="128"/>
      <c r="J7" s="129"/>
      <c r="K7" s="130" t="s">
        <v>298</v>
      </c>
      <c r="L7" s="129"/>
      <c r="M7" s="129"/>
      <c r="N7" s="131"/>
      <c r="O7" s="129"/>
      <c r="P7" s="130" t="s">
        <v>299</v>
      </c>
      <c r="Q7" s="129"/>
      <c r="R7" s="132"/>
      <c r="S7" s="131"/>
      <c r="T7" s="129"/>
      <c r="U7" s="130" t="s">
        <v>300</v>
      </c>
      <c r="V7" s="129"/>
      <c r="W7" s="132"/>
      <c r="X7" s="129"/>
      <c r="Y7" s="129"/>
      <c r="Z7" s="130" t="s">
        <v>301</v>
      </c>
      <c r="AA7" s="129"/>
      <c r="AB7" s="133"/>
      <c r="AC7" s="709"/>
      <c r="AD7" s="710"/>
    </row>
    <row r="8" spans="1:30" ht="21" customHeight="1" x14ac:dyDescent="0.15">
      <c r="A8" s="4" t="s">
        <v>302</v>
      </c>
      <c r="B8" s="5" t="s">
        <v>265</v>
      </c>
      <c r="C8" s="6"/>
      <c r="D8" s="6"/>
      <c r="E8" s="6"/>
      <c r="F8" s="6"/>
      <c r="G8" s="134"/>
      <c r="H8" s="7">
        <v>4</v>
      </c>
      <c r="I8" s="135"/>
      <c r="J8" s="6"/>
      <c r="K8" s="8" t="s">
        <v>303</v>
      </c>
      <c r="L8" s="6"/>
      <c r="M8" s="6"/>
      <c r="N8" s="136"/>
      <c r="O8" s="6"/>
      <c r="P8" s="8" t="s">
        <v>304</v>
      </c>
      <c r="Q8" s="6"/>
      <c r="R8" s="137"/>
      <c r="S8" s="136"/>
      <c r="T8" s="6"/>
      <c r="U8" s="8" t="s">
        <v>305</v>
      </c>
      <c r="V8" s="6"/>
      <c r="W8" s="137"/>
      <c r="X8" s="6"/>
      <c r="Y8" s="6"/>
      <c r="Z8" s="8" t="s">
        <v>306</v>
      </c>
      <c r="AA8" s="6"/>
      <c r="AB8" s="134"/>
      <c r="AC8" s="6"/>
      <c r="AD8" s="134"/>
    </row>
    <row r="9" spans="1:30" ht="48.75" customHeight="1" x14ac:dyDescent="0.2">
      <c r="A9" s="9" t="s">
        <v>307</v>
      </c>
      <c r="B9" s="10" t="s">
        <v>273</v>
      </c>
      <c r="C9" s="11"/>
      <c r="D9" s="11"/>
      <c r="E9" s="11"/>
      <c r="F9" s="11"/>
      <c r="G9" s="138"/>
      <c r="H9" s="12">
        <v>1</v>
      </c>
      <c r="I9" s="688" t="s">
        <v>274</v>
      </c>
      <c r="J9" s="689"/>
      <c r="K9" s="689"/>
      <c r="L9" s="689"/>
      <c r="M9" s="690"/>
      <c r="N9" s="691" t="s">
        <v>275</v>
      </c>
      <c r="O9" s="689"/>
      <c r="P9" s="689"/>
      <c r="Q9" s="689"/>
      <c r="R9" s="690"/>
      <c r="S9" s="14"/>
      <c r="T9" s="11"/>
      <c r="U9" s="139" t="s">
        <v>276</v>
      </c>
      <c r="V9" s="11"/>
      <c r="W9" s="140"/>
      <c r="X9" s="691" t="s">
        <v>277</v>
      </c>
      <c r="Y9" s="689"/>
      <c r="Z9" s="689"/>
      <c r="AA9" s="689"/>
      <c r="AB9" s="692"/>
      <c r="AC9" s="11"/>
      <c r="AD9" s="138"/>
    </row>
    <row r="10" spans="1:30" ht="21" customHeight="1" x14ac:dyDescent="0.2">
      <c r="A10" s="9" t="s">
        <v>308</v>
      </c>
      <c r="B10" s="10" t="s">
        <v>279</v>
      </c>
      <c r="C10" s="11"/>
      <c r="D10" s="11"/>
      <c r="E10" s="11"/>
      <c r="F10" s="11"/>
      <c r="G10" s="138"/>
      <c r="H10" s="12">
        <v>1</v>
      </c>
      <c r="I10" s="15"/>
      <c r="J10" s="11"/>
      <c r="K10" s="13" t="s">
        <v>22</v>
      </c>
      <c r="L10" s="11"/>
      <c r="M10" s="11"/>
      <c r="N10" s="14"/>
      <c r="O10" s="11"/>
      <c r="P10" s="13" t="s">
        <v>47</v>
      </c>
      <c r="Q10" s="11"/>
      <c r="R10" s="140"/>
      <c r="S10" s="673"/>
      <c r="T10" s="683"/>
      <c r="U10" s="683"/>
      <c r="V10" s="683"/>
      <c r="W10" s="684"/>
      <c r="X10" s="676"/>
      <c r="Y10" s="677"/>
      <c r="Z10" s="677"/>
      <c r="AA10" s="677"/>
      <c r="AB10" s="678"/>
      <c r="AC10" s="11"/>
      <c r="AD10" s="138"/>
    </row>
    <row r="11" spans="1:30" ht="21" customHeight="1" x14ac:dyDescent="0.2">
      <c r="A11" s="9" t="s">
        <v>309</v>
      </c>
      <c r="B11" s="10" t="s">
        <v>281</v>
      </c>
      <c r="C11" s="11"/>
      <c r="D11" s="11"/>
      <c r="E11" s="11"/>
      <c r="F11" s="11"/>
      <c r="G11" s="138"/>
      <c r="H11" s="12">
        <v>1</v>
      </c>
      <c r="I11" s="15"/>
      <c r="J11" s="11"/>
      <c r="K11" s="13" t="s">
        <v>282</v>
      </c>
      <c r="L11" s="11"/>
      <c r="M11" s="11"/>
      <c r="N11" s="673"/>
      <c r="O11" s="674"/>
      <c r="P11" s="674"/>
      <c r="Q11" s="674"/>
      <c r="R11" s="675"/>
      <c r="S11" s="17"/>
      <c r="T11" s="141"/>
      <c r="U11" s="13" t="s">
        <v>283</v>
      </c>
      <c r="V11" s="141"/>
      <c r="W11" s="142"/>
      <c r="X11" s="676"/>
      <c r="Y11" s="677"/>
      <c r="Z11" s="677"/>
      <c r="AA11" s="677"/>
      <c r="AB11" s="678"/>
      <c r="AC11" s="11"/>
      <c r="AD11" s="138"/>
    </row>
    <row r="12" spans="1:30" ht="21" customHeight="1" x14ac:dyDescent="0.2">
      <c r="A12" s="9" t="s">
        <v>310</v>
      </c>
      <c r="B12" s="10" t="s">
        <v>288</v>
      </c>
      <c r="C12" s="11"/>
      <c r="D12" s="11"/>
      <c r="E12" s="11"/>
      <c r="F12" s="11"/>
      <c r="G12" s="138"/>
      <c r="H12" s="12">
        <v>1</v>
      </c>
      <c r="I12" s="15"/>
      <c r="J12" s="143"/>
      <c r="K12" s="13" t="s">
        <v>289</v>
      </c>
      <c r="L12" s="143"/>
      <c r="M12" s="144"/>
      <c r="N12" s="14"/>
      <c r="O12" s="11"/>
      <c r="P12" s="13" t="s">
        <v>290</v>
      </c>
      <c r="Q12" s="11"/>
      <c r="R12" s="140"/>
      <c r="S12" s="673"/>
      <c r="T12" s="674"/>
      <c r="U12" s="674"/>
      <c r="V12" s="674"/>
      <c r="W12" s="675"/>
      <c r="X12" s="676"/>
      <c r="Y12" s="677"/>
      <c r="Z12" s="677"/>
      <c r="AA12" s="677"/>
      <c r="AB12" s="678"/>
      <c r="AC12" s="11"/>
      <c r="AD12" s="138"/>
    </row>
    <row r="13" spans="1:30" ht="36" customHeight="1" x14ac:dyDescent="0.2">
      <c r="A13" s="679" t="s">
        <v>31</v>
      </c>
      <c r="B13" s="680"/>
      <c r="C13" s="680"/>
      <c r="D13" s="680"/>
      <c r="E13" s="680"/>
      <c r="F13" s="680"/>
      <c r="G13" s="680"/>
      <c r="H13" s="680"/>
      <c r="I13" s="681"/>
      <c r="J13" s="681"/>
      <c r="K13" s="681"/>
      <c r="L13" s="681"/>
      <c r="M13" s="681"/>
      <c r="N13" s="681"/>
      <c r="O13" s="681"/>
      <c r="P13" s="681"/>
      <c r="Q13" s="681"/>
      <c r="R13" s="681"/>
      <c r="S13" s="681"/>
      <c r="T13" s="681"/>
      <c r="U13" s="681"/>
      <c r="V13" s="681"/>
      <c r="W13" s="681"/>
      <c r="X13" s="681"/>
      <c r="Y13" s="681"/>
      <c r="Z13" s="681"/>
      <c r="AA13" s="681"/>
      <c r="AB13" s="682"/>
      <c r="AC13" s="145"/>
      <c r="AD13" s="146"/>
    </row>
    <row r="14" spans="1:30" s="16" customFormat="1" ht="36" customHeight="1" x14ac:dyDescent="0.2">
      <c r="A14" s="147"/>
      <c r="B14" s="148" t="s">
        <v>291</v>
      </c>
      <c r="C14" s="148"/>
      <c r="D14" s="148"/>
      <c r="E14" s="148" t="s">
        <v>311</v>
      </c>
      <c r="F14" s="148"/>
      <c r="G14" s="148"/>
      <c r="H14" s="149"/>
      <c r="I14" s="148"/>
      <c r="J14" s="148"/>
      <c r="K14" s="148"/>
      <c r="L14" s="148"/>
      <c r="M14" s="148"/>
      <c r="N14" s="148"/>
      <c r="O14" s="148"/>
      <c r="P14" s="148"/>
      <c r="Q14" s="148"/>
      <c r="R14" s="148"/>
      <c r="S14" s="148"/>
      <c r="T14" s="148"/>
      <c r="U14" s="148"/>
      <c r="V14" s="148"/>
      <c r="W14" s="148"/>
      <c r="X14" s="148"/>
      <c r="Y14" s="148"/>
      <c r="Z14" s="148"/>
      <c r="AA14" s="148"/>
      <c r="AB14" s="148"/>
      <c r="AC14" s="148"/>
      <c r="AD14" s="150"/>
    </row>
  </sheetData>
  <mergeCells count="17">
    <mergeCell ref="A5:G7"/>
    <mergeCell ref="H5:H7"/>
    <mergeCell ref="I5:AD5"/>
    <mergeCell ref="AA2:AD2"/>
    <mergeCell ref="A2:Z2"/>
    <mergeCell ref="AC6:AD7"/>
    <mergeCell ref="B3:AC3"/>
    <mergeCell ref="A13:AB13"/>
    <mergeCell ref="I9:M9"/>
    <mergeCell ref="N9:R9"/>
    <mergeCell ref="X9:AB9"/>
    <mergeCell ref="S10:W10"/>
    <mergeCell ref="X10:AB10"/>
    <mergeCell ref="N11:R11"/>
    <mergeCell ref="X11:AB11"/>
    <mergeCell ref="S12:W12"/>
    <mergeCell ref="X12:AB12"/>
  </mergeCells>
  <phoneticPr fontId="8"/>
  <pageMargins left="0.98" right="0.2"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tabColor rgb="FFFFFF99"/>
    <pageSetUpPr fitToPage="1"/>
  </sheetPr>
  <dimension ref="A2:MYU35"/>
  <sheetViews>
    <sheetView view="pageBreakPreview" zoomScaleNormal="110" zoomScaleSheetLayoutView="100" workbookViewId="0">
      <selection activeCell="J5" sqref="J5"/>
    </sheetView>
  </sheetViews>
  <sheetFormatPr defaultColWidth="8.88671875" defaultRowHeight="13.2" x14ac:dyDescent="0.2"/>
  <cols>
    <col min="1" max="1" width="5.21875" style="285" customWidth="1"/>
    <col min="2" max="2" width="7.21875" style="287" customWidth="1"/>
    <col min="3" max="3" width="12.6640625" style="287" customWidth="1"/>
    <col min="4" max="4" width="11.6640625" style="287" customWidth="1"/>
    <col min="5" max="5" width="21.21875" style="287" customWidth="1"/>
    <col min="6" max="6" width="22.109375" style="287" customWidth="1"/>
    <col min="7" max="8" width="15.109375" style="287" customWidth="1"/>
    <col min="9" max="9" width="10.77734375" style="287" hidden="1" customWidth="1"/>
    <col min="10" max="10" width="13.21875" style="287" customWidth="1"/>
    <col min="11" max="11" width="15.6640625" style="287" customWidth="1"/>
    <col min="12" max="16384" width="8.88671875" style="287"/>
  </cols>
  <sheetData>
    <row r="2" spans="1:9459" ht="21" x14ac:dyDescent="0.2">
      <c r="B2" s="286"/>
      <c r="D2" s="288" t="s">
        <v>393</v>
      </c>
    </row>
    <row r="4" spans="1:9459" s="292" customFormat="1" ht="40.200000000000003" customHeight="1" x14ac:dyDescent="0.2">
      <c r="A4" s="289" t="s">
        <v>394</v>
      </c>
      <c r="B4" s="715" t="s">
        <v>395</v>
      </c>
      <c r="C4" s="716"/>
      <c r="D4" s="716"/>
      <c r="E4" s="717"/>
      <c r="F4" s="290" t="s">
        <v>396</v>
      </c>
      <c r="G4" s="289" t="s">
        <v>397</v>
      </c>
      <c r="H4" s="291" t="s">
        <v>398</v>
      </c>
      <c r="I4" s="291" t="s">
        <v>399</v>
      </c>
      <c r="J4" s="289" t="s">
        <v>400</v>
      </c>
      <c r="K4" s="289" t="s">
        <v>401</v>
      </c>
    </row>
    <row r="5" spans="1:9459" s="299" customFormat="1" ht="62.4" customHeight="1" x14ac:dyDescent="0.2">
      <c r="A5" s="293" t="s">
        <v>402</v>
      </c>
      <c r="B5" s="718" t="s">
        <v>403</v>
      </c>
      <c r="C5" s="719"/>
      <c r="D5" s="719"/>
      <c r="E5" s="720"/>
      <c r="F5" s="294" t="s">
        <v>404</v>
      </c>
      <c r="G5" s="516">
        <v>20000</v>
      </c>
      <c r="H5" s="295">
        <f>G5</f>
        <v>20000</v>
      </c>
      <c r="I5" s="296"/>
      <c r="J5" s="517">
        <v>1</v>
      </c>
      <c r="K5" s="297">
        <f>H5*J5</f>
        <v>20000</v>
      </c>
      <c r="L5" s="298"/>
      <c r="M5" s="351"/>
      <c r="N5" s="298"/>
      <c r="O5" s="351"/>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c r="BL5" s="287"/>
      <c r="BM5" s="287"/>
      <c r="BN5" s="287"/>
      <c r="BO5" s="287"/>
      <c r="BP5" s="287"/>
      <c r="BQ5" s="287"/>
      <c r="BR5" s="287"/>
      <c r="BS5" s="287"/>
      <c r="BT5" s="287"/>
      <c r="BU5" s="287"/>
      <c r="BV5" s="287"/>
      <c r="BW5" s="287"/>
      <c r="BX5" s="287"/>
      <c r="BY5" s="287"/>
      <c r="BZ5" s="287"/>
      <c r="CA5" s="287"/>
      <c r="CB5" s="287"/>
      <c r="CC5" s="287"/>
      <c r="CD5" s="287"/>
      <c r="CE5" s="287"/>
      <c r="CF5" s="287"/>
      <c r="CG5" s="287"/>
      <c r="CH5" s="287"/>
      <c r="CI5" s="287"/>
      <c r="CJ5" s="287"/>
      <c r="CK5" s="287"/>
      <c r="CL5" s="287"/>
      <c r="CM5" s="287"/>
      <c r="CN5" s="287"/>
      <c r="CO5" s="287"/>
      <c r="CP5" s="287"/>
      <c r="CQ5" s="287"/>
      <c r="CR5" s="287"/>
      <c r="CS5" s="287"/>
      <c r="CT5" s="287"/>
      <c r="CU5" s="287"/>
      <c r="CV5" s="287"/>
      <c r="CW5" s="287"/>
      <c r="CX5" s="287"/>
      <c r="CY5" s="287"/>
      <c r="CZ5" s="287"/>
      <c r="DA5" s="287"/>
      <c r="DB5" s="287"/>
      <c r="DC5" s="287"/>
      <c r="DD5" s="287"/>
      <c r="DE5" s="287"/>
      <c r="DF5" s="287"/>
      <c r="DG5" s="351"/>
      <c r="DH5" s="298"/>
      <c r="DI5" s="351"/>
      <c r="DJ5" s="298"/>
      <c r="DK5" s="351"/>
      <c r="DL5" s="298"/>
      <c r="DM5" s="351"/>
      <c r="DN5" s="298"/>
      <c r="DO5" s="351"/>
      <c r="DP5" s="298"/>
      <c r="DQ5" s="351"/>
      <c r="DR5" s="298"/>
      <c r="DS5" s="351"/>
      <c r="DT5" s="298"/>
      <c r="DU5" s="351"/>
      <c r="DV5" s="298"/>
      <c r="DW5" s="351"/>
      <c r="DX5" s="298"/>
      <c r="DY5" s="351"/>
      <c r="DZ5" s="298"/>
      <c r="EA5" s="351"/>
      <c r="EB5" s="298"/>
      <c r="EC5" s="351"/>
      <c r="ED5" s="298"/>
      <c r="EE5" s="351"/>
      <c r="EF5" s="298"/>
      <c r="EG5" s="351"/>
      <c r="EH5" s="298"/>
      <c r="EI5" s="351"/>
      <c r="EJ5" s="298"/>
      <c r="EK5" s="351"/>
      <c r="EL5" s="298"/>
      <c r="EM5" s="351"/>
      <c r="EN5" s="298"/>
      <c r="EO5" s="351"/>
      <c r="EP5" s="298"/>
      <c r="EQ5" s="351"/>
      <c r="ER5" s="298"/>
      <c r="ES5" s="351"/>
      <c r="ET5" s="298"/>
      <c r="EU5" s="351"/>
      <c r="EV5" s="298"/>
      <c r="EW5" s="351"/>
      <c r="EX5" s="298"/>
      <c r="EY5" s="351"/>
      <c r="EZ5" s="298"/>
      <c r="FA5" s="351"/>
      <c r="FB5" s="298"/>
      <c r="FC5" s="351"/>
      <c r="FD5" s="298"/>
      <c r="FE5" s="351"/>
      <c r="FF5" s="298"/>
      <c r="FG5" s="351"/>
      <c r="FH5" s="298"/>
      <c r="FI5" s="351"/>
      <c r="FJ5" s="298"/>
      <c r="FK5" s="351"/>
      <c r="FL5" s="298"/>
      <c r="FM5" s="351"/>
      <c r="FN5" s="298"/>
      <c r="FO5" s="351"/>
      <c r="FP5" s="298"/>
      <c r="FQ5" s="351"/>
      <c r="FR5" s="298"/>
      <c r="FS5" s="351"/>
      <c r="FT5" s="298"/>
      <c r="FU5" s="351"/>
      <c r="FV5" s="298"/>
      <c r="FW5" s="351"/>
      <c r="FX5" s="298"/>
      <c r="FY5" s="351"/>
      <c r="FZ5" s="298"/>
      <c r="GA5" s="351"/>
      <c r="GB5" s="298"/>
      <c r="GC5" s="351"/>
      <c r="GD5" s="298"/>
      <c r="GE5" s="351"/>
      <c r="GF5" s="298"/>
      <c r="GG5" s="351"/>
      <c r="GH5" s="298"/>
      <c r="GI5" s="351"/>
      <c r="GJ5" s="298"/>
      <c r="GK5" s="351"/>
      <c r="GL5" s="298"/>
      <c r="GM5" s="351"/>
      <c r="GN5" s="298"/>
      <c r="GO5" s="351"/>
      <c r="GP5" s="298"/>
      <c r="GQ5" s="351"/>
      <c r="GR5" s="298"/>
      <c r="GS5" s="351"/>
      <c r="GT5" s="298"/>
      <c r="GU5" s="351"/>
      <c r="GV5" s="298"/>
      <c r="GW5" s="351"/>
      <c r="GX5" s="298"/>
      <c r="GY5" s="351"/>
      <c r="GZ5" s="298"/>
      <c r="HA5" s="714"/>
      <c r="HB5" s="298"/>
      <c r="HC5" s="714"/>
      <c r="HD5" s="298"/>
      <c r="HE5" s="714"/>
      <c r="HF5" s="298"/>
      <c r="HG5" s="714"/>
      <c r="HH5" s="298"/>
      <c r="HI5" s="714"/>
      <c r="HJ5" s="298"/>
      <c r="HK5" s="714"/>
      <c r="HL5" s="298"/>
      <c r="HM5" s="714"/>
      <c r="HN5" s="298"/>
      <c r="HO5" s="714"/>
      <c r="HP5" s="298"/>
      <c r="HQ5" s="714"/>
      <c r="HR5" s="298"/>
      <c r="HS5" s="714"/>
      <c r="HT5" s="298"/>
      <c r="HU5" s="714"/>
      <c r="HV5" s="298"/>
      <c r="HW5" s="714"/>
      <c r="HX5" s="298"/>
      <c r="HY5" s="714"/>
      <c r="HZ5" s="298"/>
      <c r="IA5" s="714"/>
      <c r="IB5" s="298"/>
      <c r="IC5" s="714"/>
      <c r="ID5" s="298"/>
      <c r="IE5" s="714"/>
      <c r="IF5" s="298"/>
      <c r="IG5" s="714"/>
      <c r="IH5" s="298"/>
      <c r="II5" s="714"/>
      <c r="IJ5" s="298"/>
      <c r="IK5" s="714"/>
      <c r="IL5" s="298"/>
      <c r="IM5" s="714"/>
      <c r="IN5" s="298"/>
      <c r="IO5" s="714"/>
      <c r="IP5" s="298"/>
      <c r="IQ5" s="714"/>
      <c r="IR5" s="298"/>
      <c r="IS5" s="714"/>
      <c r="IT5" s="298"/>
      <c r="IU5" s="714"/>
      <c r="IV5" s="298"/>
      <c r="IW5" s="714"/>
      <c r="IX5" s="298"/>
      <c r="IY5" s="714"/>
      <c r="IZ5" s="298"/>
      <c r="JA5" s="714"/>
      <c r="JB5" s="298"/>
      <c r="JC5" s="714"/>
      <c r="JD5" s="298"/>
      <c r="JE5" s="714"/>
      <c r="JF5" s="298"/>
      <c r="JG5" s="714"/>
      <c r="JH5" s="298"/>
      <c r="JI5" s="714"/>
      <c r="JJ5" s="298"/>
      <c r="JK5" s="714"/>
      <c r="JL5" s="298"/>
      <c r="JM5" s="714"/>
      <c r="JN5" s="298"/>
      <c r="JO5" s="714"/>
      <c r="JP5" s="298"/>
      <c r="JQ5" s="714"/>
      <c r="JR5" s="298"/>
      <c r="JS5" s="714"/>
      <c r="JT5" s="298"/>
      <c r="JU5" s="714"/>
      <c r="JV5" s="298"/>
      <c r="JW5" s="714"/>
      <c r="JX5" s="298"/>
      <c r="JY5" s="714"/>
      <c r="JZ5" s="298"/>
      <c r="KA5" s="714"/>
      <c r="KB5" s="298"/>
      <c r="KC5" s="714"/>
      <c r="KD5" s="298"/>
      <c r="KE5" s="714"/>
      <c r="KF5" s="298"/>
      <c r="KG5" s="714"/>
      <c r="KH5" s="298"/>
      <c r="KI5" s="714"/>
      <c r="KJ5" s="298"/>
      <c r="KK5" s="714"/>
      <c r="KL5" s="298"/>
      <c r="KM5" s="714"/>
      <c r="KN5" s="298"/>
      <c r="KO5" s="714"/>
      <c r="KP5" s="298"/>
      <c r="KQ5" s="714"/>
      <c r="KR5" s="298"/>
      <c r="KS5" s="714"/>
      <c r="KT5" s="298"/>
      <c r="KU5" s="714"/>
      <c r="KV5" s="298"/>
      <c r="KW5" s="714"/>
      <c r="KX5" s="298"/>
      <c r="KY5" s="714"/>
      <c r="KZ5" s="298"/>
      <c r="LA5" s="714"/>
      <c r="LB5" s="298"/>
      <c r="LC5" s="714"/>
      <c r="LD5" s="298"/>
      <c r="LE5" s="714"/>
      <c r="LF5" s="298"/>
      <c r="LG5" s="714"/>
      <c r="LH5" s="298"/>
      <c r="LI5" s="714"/>
      <c r="LJ5" s="298"/>
      <c r="LK5" s="714"/>
      <c r="LL5" s="298"/>
      <c r="LM5" s="714"/>
      <c r="LN5" s="298"/>
      <c r="LO5" s="714"/>
      <c r="LP5" s="298"/>
      <c r="LQ5" s="714"/>
      <c r="LR5" s="298"/>
      <c r="LS5" s="714"/>
      <c r="LT5" s="298"/>
      <c r="LU5" s="714"/>
      <c r="LV5" s="298"/>
      <c r="LW5" s="714"/>
      <c r="LX5" s="298"/>
      <c r="LY5" s="714"/>
      <c r="LZ5" s="298"/>
      <c r="MA5" s="714"/>
      <c r="MB5" s="298"/>
      <c r="MC5" s="714"/>
      <c r="MD5" s="298"/>
      <c r="ME5" s="714"/>
      <c r="MF5" s="298"/>
      <c r="MG5" s="714"/>
      <c r="MH5" s="298"/>
      <c r="MI5" s="714"/>
      <c r="MJ5" s="298"/>
      <c r="MK5" s="714"/>
      <c r="ML5" s="298"/>
      <c r="MM5" s="714"/>
      <c r="MN5" s="298"/>
      <c r="MO5" s="714"/>
      <c r="MP5" s="298"/>
      <c r="MQ5" s="714"/>
      <c r="MR5" s="298"/>
      <c r="MS5" s="714"/>
      <c r="MT5" s="298"/>
      <c r="MU5" s="714"/>
      <c r="MV5" s="298"/>
      <c r="MW5" s="714"/>
      <c r="MX5" s="298"/>
      <c r="MY5" s="714"/>
      <c r="MZ5" s="298"/>
      <c r="NA5" s="714"/>
      <c r="NB5" s="298"/>
      <c r="NC5" s="714"/>
      <c r="ND5" s="298"/>
      <c r="NE5" s="714"/>
      <c r="NF5" s="298"/>
      <c r="NG5" s="714"/>
      <c r="NH5" s="298"/>
      <c r="NI5" s="714"/>
      <c r="NJ5" s="298"/>
      <c r="NK5" s="714"/>
      <c r="NL5" s="298"/>
      <c r="NM5" s="714"/>
      <c r="NN5" s="298"/>
      <c r="NO5" s="714"/>
      <c r="NP5" s="298"/>
      <c r="NQ5" s="714"/>
      <c r="NR5" s="298"/>
      <c r="NS5" s="714"/>
      <c r="NT5" s="298"/>
      <c r="NU5" s="714"/>
      <c r="NV5" s="298"/>
      <c r="NW5" s="714"/>
      <c r="NX5" s="298"/>
      <c r="NY5" s="714"/>
      <c r="NZ5" s="298"/>
      <c r="OA5" s="714"/>
      <c r="OB5" s="298"/>
      <c r="OC5" s="714"/>
      <c r="OD5" s="298"/>
      <c r="OE5" s="714"/>
      <c r="OF5" s="298"/>
      <c r="OG5" s="714"/>
      <c r="OH5" s="298"/>
      <c r="OI5" s="714"/>
      <c r="OJ5" s="298"/>
      <c r="OK5" s="714"/>
      <c r="OL5" s="298"/>
      <c r="OM5" s="714"/>
      <c r="ON5" s="298"/>
      <c r="OO5" s="714"/>
      <c r="OP5" s="298"/>
      <c r="OQ5" s="714"/>
      <c r="OR5" s="298"/>
      <c r="OS5" s="714"/>
      <c r="OT5" s="298"/>
      <c r="OU5" s="714"/>
      <c r="OV5" s="298"/>
      <c r="OW5" s="714"/>
      <c r="OX5" s="298"/>
      <c r="OY5" s="714"/>
      <c r="OZ5" s="298"/>
      <c r="PA5" s="714"/>
      <c r="PB5" s="298"/>
      <c r="PC5" s="714"/>
      <c r="PD5" s="298"/>
      <c r="PE5" s="714"/>
      <c r="PF5" s="298"/>
      <c r="PG5" s="714"/>
      <c r="PH5" s="298"/>
      <c r="PI5" s="714"/>
      <c r="PJ5" s="298"/>
      <c r="PK5" s="714"/>
      <c r="PL5" s="298"/>
      <c r="PM5" s="714"/>
      <c r="PN5" s="298"/>
      <c r="PO5" s="714"/>
      <c r="PP5" s="298"/>
      <c r="PQ5" s="714"/>
      <c r="PR5" s="298"/>
      <c r="PS5" s="714"/>
      <c r="PT5" s="298"/>
      <c r="PU5" s="714"/>
      <c r="PV5" s="298"/>
      <c r="PW5" s="714"/>
      <c r="PX5" s="298"/>
      <c r="PY5" s="714"/>
      <c r="PZ5" s="298"/>
      <c r="QA5" s="714"/>
      <c r="QB5" s="298"/>
      <c r="QC5" s="714"/>
      <c r="QD5" s="298"/>
      <c r="QE5" s="714"/>
      <c r="QF5" s="298"/>
      <c r="QG5" s="714"/>
      <c r="QH5" s="298"/>
      <c r="QI5" s="714"/>
      <c r="QJ5" s="298"/>
      <c r="QK5" s="714"/>
      <c r="QL5" s="298"/>
      <c r="QM5" s="714"/>
      <c r="QN5" s="298"/>
      <c r="QO5" s="714"/>
      <c r="QP5" s="298"/>
      <c r="QQ5" s="714"/>
      <c r="QR5" s="298"/>
      <c r="QS5" s="714"/>
      <c r="QT5" s="298"/>
      <c r="QU5" s="714"/>
      <c r="QV5" s="298"/>
      <c r="QW5" s="714"/>
      <c r="QX5" s="298"/>
      <c r="QY5" s="714"/>
      <c r="QZ5" s="298"/>
      <c r="RA5" s="714"/>
      <c r="RB5" s="298"/>
      <c r="RC5" s="714"/>
      <c r="RD5" s="298"/>
      <c r="RE5" s="714"/>
      <c r="RF5" s="298"/>
      <c r="RG5" s="714"/>
      <c r="RH5" s="298"/>
      <c r="RI5" s="714"/>
      <c r="RJ5" s="298"/>
      <c r="RK5" s="714"/>
      <c r="RL5" s="298"/>
      <c r="RM5" s="714"/>
      <c r="RN5" s="298"/>
      <c r="RO5" s="714"/>
      <c r="RP5" s="298"/>
      <c r="RQ5" s="714"/>
      <c r="RR5" s="298"/>
      <c r="RS5" s="714"/>
      <c r="RT5" s="298"/>
      <c r="RU5" s="714"/>
      <c r="RV5" s="298"/>
      <c r="RW5" s="714"/>
      <c r="RX5" s="298"/>
      <c r="RY5" s="714"/>
      <c r="RZ5" s="298"/>
      <c r="SA5" s="714"/>
      <c r="SB5" s="298"/>
      <c r="SC5" s="714"/>
      <c r="SD5" s="298"/>
      <c r="SE5" s="714"/>
      <c r="SF5" s="298"/>
      <c r="SG5" s="714"/>
      <c r="SH5" s="298"/>
      <c r="SI5" s="714"/>
      <c r="SJ5" s="298"/>
      <c r="SK5" s="714"/>
      <c r="SL5" s="298"/>
      <c r="SM5" s="714"/>
      <c r="SN5" s="298"/>
      <c r="SO5" s="714"/>
      <c r="SP5" s="298"/>
      <c r="SQ5" s="714"/>
      <c r="SR5" s="298"/>
      <c r="SS5" s="714"/>
      <c r="ST5" s="298"/>
      <c r="SU5" s="714"/>
      <c r="SV5" s="298"/>
      <c r="SW5" s="714"/>
      <c r="SX5" s="298"/>
      <c r="SY5" s="714"/>
      <c r="SZ5" s="298"/>
      <c r="TA5" s="714"/>
      <c r="TB5" s="298"/>
      <c r="TC5" s="714"/>
      <c r="TD5" s="298"/>
      <c r="TE5" s="714"/>
      <c r="TF5" s="298"/>
      <c r="TG5" s="714"/>
      <c r="TH5" s="298"/>
      <c r="TI5" s="714"/>
      <c r="TJ5" s="298"/>
      <c r="TK5" s="714"/>
      <c r="TL5" s="298"/>
      <c r="TM5" s="714"/>
      <c r="TN5" s="298"/>
      <c r="TO5" s="714"/>
      <c r="TP5" s="298"/>
      <c r="TQ5" s="714"/>
      <c r="TR5" s="298"/>
      <c r="TS5" s="714"/>
      <c r="TT5" s="298"/>
      <c r="TU5" s="714"/>
      <c r="TV5" s="298"/>
      <c r="TW5" s="714"/>
      <c r="TX5" s="298"/>
      <c r="TY5" s="714"/>
      <c r="TZ5" s="298"/>
      <c r="UA5" s="714"/>
      <c r="UB5" s="298"/>
      <c r="UC5" s="714"/>
      <c r="UD5" s="298"/>
      <c r="UE5" s="714"/>
      <c r="UF5" s="298"/>
      <c r="UG5" s="714"/>
      <c r="UH5" s="298"/>
      <c r="UI5" s="714"/>
      <c r="UJ5" s="298"/>
      <c r="UK5" s="714"/>
      <c r="UL5" s="298"/>
      <c r="UM5" s="714"/>
      <c r="UN5" s="298"/>
      <c r="UO5" s="714"/>
      <c r="UP5" s="298"/>
      <c r="UQ5" s="714"/>
      <c r="UR5" s="298"/>
      <c r="US5" s="714"/>
      <c r="UT5" s="298"/>
      <c r="UU5" s="714"/>
      <c r="UV5" s="298"/>
      <c r="UW5" s="714"/>
      <c r="UX5" s="298"/>
      <c r="UY5" s="714"/>
      <c r="UZ5" s="298"/>
      <c r="VA5" s="714"/>
      <c r="VB5" s="298"/>
      <c r="VC5" s="714"/>
      <c r="VD5" s="298"/>
      <c r="VE5" s="714"/>
      <c r="VF5" s="298"/>
      <c r="VG5" s="714"/>
      <c r="VH5" s="298"/>
      <c r="VI5" s="714"/>
      <c r="VJ5" s="298"/>
      <c r="VK5" s="714"/>
      <c r="VL5" s="298"/>
      <c r="VM5" s="714"/>
      <c r="VN5" s="298"/>
      <c r="VO5" s="714"/>
      <c r="VP5" s="298"/>
      <c r="VQ5" s="714"/>
      <c r="VR5" s="298"/>
      <c r="VS5" s="714"/>
      <c r="VT5" s="298"/>
      <c r="VU5" s="714"/>
      <c r="VV5" s="298"/>
      <c r="VW5" s="714"/>
      <c r="VX5" s="298"/>
      <c r="VY5" s="714"/>
      <c r="VZ5" s="298"/>
      <c r="WA5" s="714"/>
      <c r="WB5" s="298"/>
      <c r="WC5" s="714"/>
      <c r="WD5" s="298"/>
      <c r="WE5" s="714"/>
      <c r="WF5" s="298"/>
      <c r="WG5" s="714"/>
      <c r="WH5" s="298"/>
      <c r="WI5" s="714"/>
      <c r="WJ5" s="298"/>
      <c r="WK5" s="714"/>
      <c r="WL5" s="298"/>
      <c r="WM5" s="714"/>
      <c r="WN5" s="298"/>
      <c r="WO5" s="714"/>
      <c r="WP5" s="298"/>
      <c r="WQ5" s="714"/>
      <c r="WR5" s="298"/>
      <c r="WS5" s="714"/>
      <c r="WT5" s="298"/>
      <c r="WU5" s="714"/>
      <c r="WV5" s="298"/>
      <c r="WW5" s="714"/>
      <c r="WX5" s="298"/>
      <c r="WY5" s="714"/>
      <c r="WZ5" s="298"/>
      <c r="XA5" s="714"/>
      <c r="XB5" s="298"/>
      <c r="XC5" s="714"/>
      <c r="XD5" s="298"/>
      <c r="XE5" s="714"/>
      <c r="XF5" s="298"/>
      <c r="XG5" s="714"/>
      <c r="XH5" s="298"/>
      <c r="XI5" s="714"/>
      <c r="XJ5" s="298"/>
      <c r="XK5" s="714"/>
      <c r="XL5" s="298"/>
      <c r="XM5" s="714"/>
      <c r="XN5" s="298"/>
      <c r="XO5" s="714"/>
      <c r="XP5" s="298"/>
      <c r="XQ5" s="714"/>
      <c r="XR5" s="298"/>
      <c r="XS5" s="714"/>
      <c r="XT5" s="298"/>
      <c r="XU5" s="714"/>
      <c r="XV5" s="298"/>
      <c r="XW5" s="714"/>
      <c r="XX5" s="298"/>
      <c r="XY5" s="714"/>
      <c r="XZ5" s="298"/>
      <c r="YA5" s="714"/>
      <c r="YB5" s="298"/>
      <c r="YC5" s="714"/>
      <c r="YD5" s="298"/>
      <c r="YE5" s="714"/>
      <c r="YF5" s="298"/>
      <c r="YG5" s="714"/>
      <c r="YH5" s="298"/>
      <c r="YI5" s="714"/>
      <c r="YJ5" s="298"/>
      <c r="YK5" s="714"/>
      <c r="YL5" s="298"/>
      <c r="YM5" s="714"/>
      <c r="YN5" s="298"/>
      <c r="YO5" s="714"/>
      <c r="YP5" s="298"/>
      <c r="YQ5" s="714"/>
      <c r="YR5" s="298"/>
      <c r="YS5" s="714"/>
      <c r="YT5" s="298"/>
      <c r="YU5" s="714"/>
      <c r="YV5" s="298"/>
      <c r="YW5" s="714"/>
      <c r="YX5" s="298"/>
      <c r="YY5" s="714"/>
      <c r="YZ5" s="298"/>
      <c r="ZA5" s="714"/>
      <c r="ZB5" s="298"/>
      <c r="ZC5" s="714"/>
      <c r="ZD5" s="298"/>
      <c r="ZE5" s="714"/>
      <c r="ZF5" s="298"/>
      <c r="ZG5" s="714"/>
      <c r="ZH5" s="298"/>
      <c r="ZI5" s="714"/>
      <c r="ZJ5" s="298"/>
      <c r="ZK5" s="714"/>
      <c r="ZL5" s="298"/>
      <c r="ZM5" s="714"/>
      <c r="ZN5" s="298"/>
      <c r="ZO5" s="714"/>
      <c r="ZP5" s="298"/>
      <c r="ZQ5" s="714"/>
      <c r="ZR5" s="298"/>
      <c r="ZS5" s="714"/>
      <c r="ZT5" s="298"/>
      <c r="ZU5" s="714"/>
      <c r="ZV5" s="298"/>
      <c r="ZW5" s="714"/>
      <c r="ZX5" s="298"/>
      <c r="ZY5" s="714"/>
      <c r="ZZ5" s="298"/>
      <c r="AAA5" s="714"/>
      <c r="AAB5" s="298"/>
      <c r="AAC5" s="714"/>
      <c r="AAD5" s="298"/>
      <c r="AAE5" s="714"/>
      <c r="AAF5" s="298"/>
      <c r="AAG5" s="714"/>
      <c r="AAH5" s="298"/>
      <c r="AAI5" s="714"/>
      <c r="AAJ5" s="298"/>
      <c r="AAK5" s="714"/>
      <c r="AAL5" s="298"/>
      <c r="AAM5" s="714"/>
      <c r="AAN5" s="298"/>
      <c r="AAO5" s="714"/>
      <c r="AAP5" s="298"/>
      <c r="AAQ5" s="714"/>
      <c r="AAR5" s="298"/>
      <c r="AAS5" s="714"/>
      <c r="AAT5" s="298"/>
      <c r="AAU5" s="714"/>
      <c r="AAV5" s="298"/>
      <c r="AAW5" s="714"/>
      <c r="AAX5" s="298"/>
      <c r="AAY5" s="714"/>
      <c r="AAZ5" s="298"/>
      <c r="ABA5" s="714"/>
      <c r="ABB5" s="298"/>
      <c r="ABC5" s="714"/>
      <c r="ABD5" s="298"/>
      <c r="ABE5" s="714"/>
      <c r="ABF5" s="298"/>
      <c r="ABG5" s="714"/>
      <c r="ABH5" s="298"/>
      <c r="ABI5" s="714"/>
      <c r="ABJ5" s="298"/>
      <c r="ABK5" s="714"/>
      <c r="ABL5" s="298"/>
      <c r="ABM5" s="714"/>
      <c r="ABN5" s="298"/>
      <c r="ABO5" s="714"/>
      <c r="ABP5" s="298"/>
      <c r="ABQ5" s="714"/>
      <c r="ABR5" s="298"/>
      <c r="ABS5" s="714"/>
      <c r="ABT5" s="298"/>
      <c r="ABU5" s="714"/>
      <c r="ABV5" s="298"/>
      <c r="ABW5" s="714"/>
      <c r="ABX5" s="298"/>
      <c r="ABY5" s="714"/>
      <c r="ABZ5" s="298"/>
      <c r="ACA5" s="714"/>
      <c r="ACB5" s="298"/>
      <c r="ACC5" s="714"/>
      <c r="ACD5" s="298"/>
      <c r="ACE5" s="714"/>
      <c r="ACF5" s="298"/>
      <c r="ACG5" s="714"/>
      <c r="ACH5" s="298"/>
      <c r="ACI5" s="714"/>
      <c r="ACJ5" s="298"/>
      <c r="ACK5" s="714"/>
      <c r="ACL5" s="298"/>
      <c r="ACM5" s="714"/>
      <c r="ACN5" s="298"/>
      <c r="ACO5" s="714"/>
      <c r="ACP5" s="298"/>
      <c r="ACQ5" s="714"/>
      <c r="ACR5" s="298"/>
      <c r="ACS5" s="714"/>
      <c r="ACT5" s="298"/>
      <c r="ACU5" s="714"/>
      <c r="ACV5" s="298"/>
      <c r="ACW5" s="714"/>
      <c r="ACX5" s="298"/>
      <c r="ACY5" s="714"/>
      <c r="ACZ5" s="298"/>
      <c r="ADA5" s="714"/>
      <c r="ADB5" s="298"/>
      <c r="ADC5" s="714"/>
      <c r="ADD5" s="298"/>
      <c r="ADE5" s="714"/>
      <c r="ADF5" s="298"/>
      <c r="ADG5" s="714"/>
      <c r="ADH5" s="298"/>
      <c r="ADI5" s="714"/>
      <c r="ADJ5" s="298"/>
      <c r="ADK5" s="714"/>
      <c r="ADL5" s="298"/>
      <c r="ADM5" s="714"/>
      <c r="ADN5" s="298"/>
      <c r="ADO5" s="714"/>
      <c r="ADP5" s="298"/>
      <c r="ADQ5" s="714"/>
      <c r="ADR5" s="298"/>
      <c r="ADS5" s="714"/>
      <c r="ADT5" s="298"/>
      <c r="ADU5" s="714"/>
      <c r="ADV5" s="298"/>
      <c r="ADW5" s="714"/>
      <c r="ADX5" s="298"/>
      <c r="ADY5" s="714"/>
      <c r="ADZ5" s="298"/>
      <c r="AEA5" s="714"/>
      <c r="AEB5" s="298"/>
      <c r="AEC5" s="714"/>
      <c r="AED5" s="298"/>
      <c r="AEE5" s="714"/>
      <c r="AEF5" s="298"/>
      <c r="AEG5" s="714"/>
      <c r="AEH5" s="298"/>
      <c r="AEI5" s="714"/>
      <c r="AEJ5" s="298"/>
      <c r="AEK5" s="714"/>
      <c r="AEL5" s="298"/>
      <c r="AEM5" s="714"/>
      <c r="AEN5" s="298"/>
      <c r="AEO5" s="714"/>
      <c r="AEP5" s="298"/>
      <c r="AEQ5" s="714"/>
      <c r="AER5" s="298"/>
      <c r="AES5" s="714"/>
      <c r="AET5" s="298"/>
      <c r="AEU5" s="714"/>
      <c r="AEV5" s="298"/>
      <c r="AEW5" s="714"/>
      <c r="AEX5" s="298"/>
      <c r="AEY5" s="714"/>
      <c r="AEZ5" s="298"/>
      <c r="AFA5" s="714"/>
      <c r="AFB5" s="298"/>
      <c r="AFC5" s="714"/>
      <c r="AFD5" s="298"/>
      <c r="AFE5" s="714"/>
      <c r="AFF5" s="298"/>
      <c r="AFG5" s="714"/>
      <c r="AFH5" s="298"/>
      <c r="AFI5" s="714"/>
      <c r="AFJ5" s="298"/>
      <c r="AFK5" s="714"/>
      <c r="AFL5" s="298"/>
      <c r="AFM5" s="714"/>
      <c r="AFN5" s="298"/>
      <c r="AFO5" s="714"/>
      <c r="AFP5" s="298"/>
      <c r="AFQ5" s="714"/>
      <c r="AFR5" s="298"/>
      <c r="AFS5" s="714"/>
      <c r="AFT5" s="298"/>
      <c r="AFU5" s="714"/>
      <c r="AFV5" s="298"/>
      <c r="AFW5" s="714"/>
      <c r="AFX5" s="298"/>
      <c r="AFY5" s="714"/>
      <c r="AFZ5" s="298"/>
      <c r="AGA5" s="714"/>
      <c r="AGB5" s="298"/>
      <c r="AGC5" s="714"/>
      <c r="AGD5" s="298"/>
      <c r="AGE5" s="714"/>
      <c r="AGF5" s="298"/>
      <c r="AGG5" s="714"/>
      <c r="AGH5" s="298"/>
      <c r="AGI5" s="714"/>
      <c r="AGJ5" s="298"/>
      <c r="AGK5" s="714"/>
      <c r="AGL5" s="298"/>
      <c r="AGM5" s="714"/>
      <c r="AGN5" s="298"/>
      <c r="AGO5" s="714"/>
      <c r="AGP5" s="298"/>
      <c r="AGQ5" s="714"/>
      <c r="AGR5" s="298"/>
      <c r="AGS5" s="714"/>
      <c r="AGT5" s="298"/>
      <c r="AGU5" s="351"/>
      <c r="AGV5" s="298"/>
      <c r="AGW5" s="351"/>
      <c r="AGX5" s="298"/>
      <c r="AGY5" s="351"/>
      <c r="AGZ5" s="298"/>
      <c r="AHA5" s="351"/>
      <c r="AHB5" s="298"/>
      <c r="AHC5" s="351"/>
      <c r="AHD5" s="298"/>
      <c r="AHE5" s="351"/>
      <c r="AHF5" s="298"/>
      <c r="AHG5" s="351"/>
      <c r="AHH5" s="298"/>
      <c r="AHI5" s="351"/>
      <c r="AHJ5" s="298"/>
      <c r="AHK5" s="351"/>
      <c r="AHL5" s="298"/>
      <c r="AHM5" s="351"/>
      <c r="AHN5" s="298"/>
      <c r="AHO5" s="351"/>
      <c r="AHP5" s="298"/>
      <c r="AHQ5" s="351"/>
      <c r="AHR5" s="298"/>
      <c r="AHS5" s="351"/>
      <c r="AHT5" s="298"/>
      <c r="AHU5" s="351"/>
      <c r="AHV5" s="298"/>
      <c r="AHW5" s="351"/>
      <c r="AHX5" s="298"/>
      <c r="AHY5" s="351"/>
      <c r="AHZ5" s="298"/>
      <c r="AIA5" s="351"/>
      <c r="AIB5" s="298"/>
      <c r="AIC5" s="351"/>
      <c r="AID5" s="298"/>
      <c r="AIE5" s="351"/>
      <c r="AIF5" s="298"/>
      <c r="AIG5" s="351"/>
      <c r="AIH5" s="298"/>
      <c r="AII5" s="351"/>
      <c r="AIJ5" s="298"/>
      <c r="AIK5" s="351"/>
      <c r="AIL5" s="298"/>
      <c r="AIM5" s="351"/>
      <c r="AIN5" s="298"/>
      <c r="AIO5" s="351"/>
      <c r="AIP5" s="298"/>
      <c r="AIQ5" s="351"/>
      <c r="AIR5" s="298"/>
      <c r="AIS5" s="351"/>
      <c r="AIT5" s="298"/>
      <c r="AIU5" s="351"/>
      <c r="AIV5" s="298"/>
      <c r="AIW5" s="351"/>
      <c r="AIX5" s="298"/>
      <c r="AIY5" s="351"/>
      <c r="AIZ5" s="298"/>
      <c r="AJA5" s="351"/>
      <c r="AJB5" s="298"/>
      <c r="AJC5" s="351"/>
      <c r="AJD5" s="298"/>
      <c r="AJE5" s="351"/>
      <c r="AJF5" s="298"/>
      <c r="AJG5" s="351"/>
      <c r="AJH5" s="298"/>
      <c r="AJI5" s="351"/>
      <c r="AJJ5" s="298"/>
      <c r="AJK5" s="351"/>
      <c r="AJL5" s="298"/>
      <c r="AJM5" s="351"/>
      <c r="AJN5" s="298"/>
      <c r="AJO5" s="351"/>
      <c r="AJP5" s="298"/>
      <c r="AJQ5" s="351"/>
      <c r="AJR5" s="298"/>
      <c r="AJS5" s="351"/>
      <c r="AJT5" s="298"/>
      <c r="AJU5" s="351"/>
      <c r="AJV5" s="298"/>
      <c r="AJW5" s="351"/>
      <c r="AJX5" s="298"/>
      <c r="AJY5" s="351"/>
      <c r="AJZ5" s="298"/>
      <c r="AKA5" s="351"/>
      <c r="AKB5" s="298"/>
      <c r="AKC5" s="714"/>
      <c r="AKD5" s="298"/>
      <c r="AKE5" s="714"/>
      <c r="AKF5" s="298"/>
      <c r="AKG5" s="714"/>
      <c r="AKH5" s="298"/>
      <c r="AKI5" s="714"/>
      <c r="AKJ5" s="298"/>
      <c r="AKK5" s="714"/>
      <c r="AKL5" s="298"/>
      <c r="AKM5" s="714"/>
      <c r="AKN5" s="298"/>
      <c r="AKO5" s="714"/>
      <c r="AKP5" s="298"/>
      <c r="AKQ5" s="714"/>
      <c r="AKR5" s="298"/>
      <c r="AKS5" s="714"/>
      <c r="AKT5" s="298"/>
      <c r="AKU5" s="714"/>
      <c r="AKV5" s="298"/>
      <c r="AKW5" s="714"/>
      <c r="AKX5" s="298"/>
      <c r="AKY5" s="714"/>
      <c r="AKZ5" s="298"/>
      <c r="ALA5" s="714"/>
      <c r="ALB5" s="298"/>
      <c r="ALC5" s="714"/>
      <c r="ALD5" s="298"/>
      <c r="ALE5" s="714"/>
      <c r="ALF5" s="298"/>
      <c r="ALG5" s="714"/>
      <c r="ALH5" s="298"/>
      <c r="ALI5" s="714"/>
      <c r="ALJ5" s="298"/>
      <c r="ALK5" s="714"/>
      <c r="ALL5" s="298"/>
      <c r="ALM5" s="714"/>
      <c r="ALN5" s="298"/>
      <c r="ALO5" s="714"/>
      <c r="ALP5" s="298"/>
      <c r="ALQ5" s="714"/>
      <c r="ALR5" s="298"/>
      <c r="ALS5" s="714"/>
      <c r="ALT5" s="298"/>
      <c r="ALU5" s="714"/>
      <c r="ALV5" s="298"/>
      <c r="ALW5" s="714"/>
      <c r="ALX5" s="298"/>
      <c r="ALY5" s="714"/>
      <c r="ALZ5" s="298"/>
      <c r="AMA5" s="714"/>
      <c r="AMB5" s="298"/>
      <c r="AMC5" s="714"/>
      <c r="AMD5" s="298"/>
      <c r="AME5" s="714"/>
      <c r="AMF5" s="298"/>
      <c r="AMG5" s="714"/>
      <c r="AMH5" s="298"/>
      <c r="AMI5" s="714"/>
      <c r="AMJ5" s="298"/>
      <c r="AMK5" s="714"/>
      <c r="AML5" s="298"/>
      <c r="AMM5" s="714"/>
      <c r="AMN5" s="298"/>
      <c r="AMO5" s="714"/>
      <c r="AMP5" s="298"/>
      <c r="AMQ5" s="714"/>
      <c r="AMR5" s="298"/>
      <c r="AMS5" s="714"/>
      <c r="AMT5" s="298"/>
      <c r="AMU5" s="714"/>
      <c r="AMV5" s="298"/>
      <c r="AMW5" s="714"/>
      <c r="AMX5" s="298"/>
      <c r="AMY5" s="714"/>
      <c r="AMZ5" s="298"/>
      <c r="ANA5" s="714"/>
      <c r="ANB5" s="298"/>
      <c r="ANC5" s="714"/>
      <c r="AND5" s="298"/>
      <c r="ANE5" s="714"/>
      <c r="ANF5" s="298"/>
      <c r="ANG5" s="714"/>
      <c r="ANH5" s="298"/>
      <c r="ANI5" s="714"/>
      <c r="ANJ5" s="298"/>
      <c r="ANK5" s="714"/>
      <c r="ANL5" s="298"/>
      <c r="ANM5" s="714"/>
      <c r="ANN5" s="298"/>
      <c r="ANO5" s="714"/>
      <c r="ANP5" s="298"/>
      <c r="ANQ5" s="714"/>
      <c r="ANR5" s="298"/>
      <c r="ANS5" s="714"/>
      <c r="ANT5" s="298"/>
      <c r="ANU5" s="714"/>
      <c r="ANV5" s="298"/>
      <c r="ANW5" s="714"/>
      <c r="ANX5" s="298"/>
      <c r="ANY5" s="714"/>
      <c r="ANZ5" s="298"/>
      <c r="AOA5" s="714"/>
      <c r="AOB5" s="298"/>
      <c r="AOC5" s="714"/>
      <c r="AOD5" s="298"/>
      <c r="AOE5" s="714"/>
      <c r="AOF5" s="298"/>
      <c r="AOG5" s="714"/>
      <c r="AOH5" s="298"/>
      <c r="AOI5" s="714"/>
      <c r="AOJ5" s="298"/>
      <c r="AOK5" s="714"/>
      <c r="AOL5" s="298"/>
      <c r="AOM5" s="714"/>
      <c r="AON5" s="298"/>
      <c r="AOO5" s="714"/>
      <c r="AOP5" s="298"/>
      <c r="AOQ5" s="714"/>
      <c r="AOR5" s="298"/>
      <c r="AOS5" s="714"/>
      <c r="AOT5" s="298"/>
      <c r="AOU5" s="714"/>
      <c r="AOV5" s="298"/>
      <c r="AOW5" s="714"/>
      <c r="AOX5" s="298"/>
      <c r="AOY5" s="714"/>
      <c r="AOZ5" s="298"/>
      <c r="APA5" s="714"/>
      <c r="APB5" s="298"/>
      <c r="APC5" s="714"/>
      <c r="APD5" s="298"/>
      <c r="APE5" s="714"/>
      <c r="APF5" s="298"/>
      <c r="APG5" s="714"/>
      <c r="APH5" s="298"/>
      <c r="API5" s="714"/>
      <c r="APJ5" s="298"/>
      <c r="APK5" s="714"/>
      <c r="APL5" s="298"/>
      <c r="APM5" s="714"/>
      <c r="APN5" s="298"/>
      <c r="APO5" s="714"/>
      <c r="APP5" s="298"/>
      <c r="APQ5" s="714"/>
      <c r="APR5" s="298"/>
      <c r="APS5" s="714"/>
      <c r="APT5" s="298"/>
      <c r="APU5" s="714"/>
      <c r="APV5" s="298"/>
      <c r="APW5" s="714"/>
      <c r="APX5" s="298"/>
      <c r="APY5" s="714"/>
      <c r="APZ5" s="298"/>
      <c r="AQA5" s="714"/>
      <c r="AQB5" s="298"/>
      <c r="AQC5" s="714"/>
      <c r="AQD5" s="298"/>
      <c r="AQE5" s="714"/>
      <c r="AQF5" s="298"/>
      <c r="AQG5" s="714"/>
      <c r="AQH5" s="298"/>
      <c r="AQI5" s="714"/>
      <c r="AQJ5" s="298"/>
      <c r="AQK5" s="714"/>
      <c r="AQL5" s="298"/>
      <c r="AQM5" s="714"/>
      <c r="AQN5" s="298"/>
      <c r="AQO5" s="714"/>
      <c r="AQP5" s="298"/>
      <c r="AQQ5" s="714"/>
      <c r="AQR5" s="298"/>
      <c r="AQS5" s="714"/>
      <c r="AQT5" s="298"/>
      <c r="AQU5" s="714"/>
      <c r="AQV5" s="298"/>
      <c r="AQW5" s="714"/>
      <c r="AQX5" s="298"/>
      <c r="AQY5" s="714"/>
      <c r="AQZ5" s="298"/>
      <c r="ARA5" s="714"/>
      <c r="ARB5" s="298"/>
      <c r="ARC5" s="714"/>
      <c r="ARD5" s="298"/>
      <c r="ARE5" s="714"/>
      <c r="ARF5" s="298"/>
      <c r="ARG5" s="714"/>
      <c r="ARH5" s="298"/>
      <c r="ARI5" s="714"/>
      <c r="ARJ5" s="298"/>
      <c r="ARK5" s="714"/>
      <c r="ARL5" s="298"/>
      <c r="ARM5" s="714"/>
      <c r="ARN5" s="298"/>
      <c r="ARO5" s="714"/>
      <c r="ARP5" s="298"/>
      <c r="ARQ5" s="714"/>
      <c r="ARR5" s="298"/>
      <c r="ARS5" s="714"/>
      <c r="ART5" s="298"/>
      <c r="ARU5" s="714"/>
      <c r="ARV5" s="298"/>
      <c r="ARW5" s="714"/>
      <c r="ARX5" s="298"/>
      <c r="ARY5" s="714"/>
      <c r="ARZ5" s="298"/>
      <c r="ASA5" s="714"/>
      <c r="ASB5" s="298"/>
      <c r="ASC5" s="714"/>
      <c r="ASD5" s="298"/>
      <c r="ASE5" s="714"/>
      <c r="ASF5" s="298"/>
      <c r="ASG5" s="714"/>
      <c r="ASH5" s="298"/>
      <c r="ASI5" s="714"/>
      <c r="ASJ5" s="298"/>
      <c r="ASK5" s="714"/>
      <c r="ASL5" s="298"/>
      <c r="ASM5" s="714"/>
      <c r="ASN5" s="298"/>
      <c r="ASO5" s="714"/>
      <c r="ASP5" s="298"/>
      <c r="ASQ5" s="714"/>
      <c r="ASR5" s="298"/>
      <c r="ASS5" s="714"/>
      <c r="AST5" s="298"/>
      <c r="ASU5" s="714"/>
      <c r="ASV5" s="298"/>
      <c r="ASW5" s="714"/>
      <c r="ASX5" s="298"/>
      <c r="ASY5" s="714"/>
      <c r="ASZ5" s="298"/>
      <c r="ATA5" s="714"/>
      <c r="ATB5" s="298"/>
      <c r="ATC5" s="714"/>
      <c r="ATD5" s="298"/>
      <c r="ATE5" s="714"/>
      <c r="ATF5" s="298"/>
      <c r="ATG5" s="714"/>
      <c r="ATH5" s="298"/>
      <c r="ATI5" s="714"/>
      <c r="ATJ5" s="298"/>
      <c r="ATK5" s="714"/>
      <c r="ATL5" s="298"/>
      <c r="ATM5" s="714"/>
      <c r="ATN5" s="298"/>
      <c r="ATO5" s="714"/>
      <c r="ATP5" s="298"/>
      <c r="ATQ5" s="714"/>
      <c r="ATR5" s="298"/>
      <c r="ATS5" s="714"/>
      <c r="ATT5" s="298"/>
      <c r="ATU5" s="714"/>
      <c r="ATV5" s="298"/>
      <c r="ATW5" s="714"/>
      <c r="ATX5" s="298"/>
      <c r="ATY5" s="714"/>
      <c r="ATZ5" s="298"/>
      <c r="AUA5" s="714"/>
      <c r="AUB5" s="298"/>
      <c r="AUC5" s="714"/>
      <c r="AUD5" s="298"/>
      <c r="AUE5" s="714"/>
      <c r="AUF5" s="298"/>
      <c r="AUG5" s="714"/>
      <c r="AUH5" s="298"/>
      <c r="AUI5" s="714"/>
      <c r="AUJ5" s="298"/>
      <c r="AUK5" s="714"/>
      <c r="AUL5" s="298"/>
      <c r="AUM5" s="714"/>
      <c r="AUN5" s="298"/>
      <c r="AUO5" s="714"/>
      <c r="AUP5" s="298"/>
      <c r="AUQ5" s="714"/>
      <c r="AUR5" s="298"/>
      <c r="AUS5" s="714"/>
      <c r="AUT5" s="298"/>
      <c r="AUU5" s="714"/>
      <c r="AUV5" s="298"/>
      <c r="AUW5" s="714"/>
      <c r="AUX5" s="298"/>
      <c r="AUY5" s="714"/>
      <c r="AUZ5" s="298"/>
      <c r="AVA5" s="714"/>
      <c r="AVB5" s="298"/>
      <c r="AVC5" s="714"/>
      <c r="AVD5" s="298"/>
      <c r="AVE5" s="714"/>
      <c r="AVF5" s="298"/>
      <c r="AVG5" s="714"/>
      <c r="AVH5" s="298"/>
      <c r="AVI5" s="714"/>
      <c r="AVJ5" s="298"/>
      <c r="AVK5" s="714"/>
      <c r="AVL5" s="298"/>
      <c r="AVM5" s="714"/>
      <c r="AVN5" s="298"/>
      <c r="AVO5" s="714"/>
      <c r="AVP5" s="298"/>
      <c r="AVQ5" s="714"/>
      <c r="AVR5" s="298"/>
      <c r="AVS5" s="714"/>
      <c r="AVT5" s="298"/>
      <c r="AVU5" s="714"/>
      <c r="AVV5" s="298"/>
      <c r="AVW5" s="714"/>
      <c r="AVX5" s="298"/>
      <c r="AVY5" s="714"/>
      <c r="AVZ5" s="298"/>
      <c r="AWA5" s="714"/>
      <c r="AWB5" s="298"/>
      <c r="AWC5" s="714"/>
      <c r="AWD5" s="298"/>
      <c r="AWE5" s="714"/>
      <c r="AWF5" s="298"/>
      <c r="AWG5" s="714"/>
      <c r="AWH5" s="298"/>
      <c r="AWI5" s="714"/>
      <c r="AWJ5" s="298"/>
      <c r="AWK5" s="714"/>
      <c r="AWL5" s="298"/>
      <c r="AWM5" s="714"/>
      <c r="AWN5" s="298"/>
      <c r="AWO5" s="714"/>
      <c r="AWP5" s="298"/>
      <c r="AWQ5" s="714"/>
      <c r="AWR5" s="298"/>
      <c r="AWS5" s="714"/>
      <c r="AWT5" s="298"/>
      <c r="AWU5" s="714"/>
      <c r="AWV5" s="298"/>
      <c r="AWW5" s="714"/>
      <c r="AWX5" s="298"/>
      <c r="AWY5" s="714"/>
      <c r="AWZ5" s="298"/>
      <c r="AXA5" s="714"/>
      <c r="AXB5" s="298"/>
      <c r="AXC5" s="714"/>
      <c r="AXD5" s="298"/>
      <c r="AXE5" s="714"/>
      <c r="AXF5" s="298"/>
      <c r="AXG5" s="714"/>
      <c r="AXH5" s="298"/>
      <c r="AXI5" s="714"/>
      <c r="AXJ5" s="298"/>
      <c r="AXK5" s="714"/>
      <c r="AXL5" s="298"/>
      <c r="AXM5" s="714"/>
      <c r="AXN5" s="298"/>
      <c r="AXO5" s="714"/>
      <c r="AXP5" s="298"/>
      <c r="AXQ5" s="714"/>
      <c r="AXR5" s="298"/>
      <c r="AXS5" s="714"/>
      <c r="AXT5" s="298"/>
      <c r="AXU5" s="714"/>
      <c r="AXV5" s="298"/>
      <c r="AXW5" s="714"/>
      <c r="AXX5" s="298"/>
      <c r="AXY5" s="714"/>
      <c r="AXZ5" s="298"/>
      <c r="AYA5" s="714"/>
      <c r="AYB5" s="298"/>
      <c r="AYC5" s="714"/>
      <c r="AYD5" s="298"/>
      <c r="AYE5" s="714"/>
      <c r="AYF5" s="298"/>
      <c r="AYG5" s="714"/>
      <c r="AYH5" s="298"/>
      <c r="AYI5" s="714"/>
      <c r="AYJ5" s="298"/>
      <c r="AYK5" s="714"/>
      <c r="AYL5" s="298"/>
      <c r="AYM5" s="714"/>
      <c r="AYN5" s="298"/>
      <c r="AYO5" s="714"/>
      <c r="AYP5" s="298"/>
      <c r="AYQ5" s="714"/>
      <c r="AYR5" s="298"/>
      <c r="AYS5" s="714"/>
      <c r="AYT5" s="298"/>
      <c r="AYU5" s="714"/>
      <c r="AYV5" s="298"/>
      <c r="AYW5" s="714"/>
      <c r="AYX5" s="298"/>
      <c r="AYY5" s="714"/>
      <c r="AYZ5" s="298"/>
      <c r="AZA5" s="714"/>
      <c r="AZB5" s="298"/>
      <c r="AZC5" s="714"/>
      <c r="AZD5" s="298"/>
      <c r="AZE5" s="714"/>
      <c r="AZF5" s="298"/>
      <c r="AZG5" s="714"/>
      <c r="AZH5" s="298"/>
      <c r="AZI5" s="714"/>
      <c r="AZJ5" s="298"/>
      <c r="AZK5" s="714"/>
      <c r="AZL5" s="298"/>
      <c r="AZM5" s="714"/>
      <c r="AZN5" s="298"/>
      <c r="AZO5" s="714"/>
      <c r="AZP5" s="298"/>
      <c r="AZQ5" s="714"/>
      <c r="AZR5" s="298"/>
      <c r="AZS5" s="714"/>
      <c r="AZT5" s="298"/>
      <c r="AZU5" s="714"/>
      <c r="AZV5" s="298"/>
      <c r="AZW5" s="714"/>
      <c r="AZX5" s="298"/>
      <c r="AZY5" s="714"/>
      <c r="AZZ5" s="298"/>
      <c r="BAA5" s="714"/>
      <c r="BAB5" s="298"/>
      <c r="BAC5" s="714"/>
      <c r="BAD5" s="298"/>
      <c r="BAE5" s="714"/>
      <c r="BAF5" s="298"/>
      <c r="BAG5" s="714"/>
      <c r="BAH5" s="298"/>
      <c r="BAI5" s="714"/>
      <c r="BAJ5" s="298"/>
      <c r="BAK5" s="714"/>
      <c r="BAL5" s="298"/>
      <c r="BAM5" s="714"/>
      <c r="BAN5" s="298"/>
      <c r="BAO5" s="714"/>
      <c r="BAP5" s="298"/>
      <c r="BAQ5" s="714"/>
      <c r="BAR5" s="298"/>
      <c r="BAS5" s="714"/>
      <c r="BAT5" s="298"/>
      <c r="BAU5" s="714"/>
      <c r="BAV5" s="298"/>
      <c r="BAW5" s="714"/>
      <c r="BAX5" s="298"/>
      <c r="BAY5" s="714"/>
      <c r="BAZ5" s="298"/>
      <c r="BBA5" s="714"/>
      <c r="BBB5" s="298"/>
      <c r="BBC5" s="714"/>
      <c r="BBD5" s="298"/>
      <c r="BBE5" s="714"/>
      <c r="BBF5" s="298"/>
      <c r="BBG5" s="714"/>
      <c r="BBH5" s="298"/>
      <c r="BBI5" s="714"/>
      <c r="BBJ5" s="298"/>
      <c r="BBK5" s="714"/>
      <c r="BBL5" s="298"/>
      <c r="BBM5" s="714"/>
      <c r="BBN5" s="298"/>
      <c r="BBO5" s="714"/>
      <c r="BBP5" s="298"/>
      <c r="BBQ5" s="714"/>
      <c r="BBR5" s="298"/>
      <c r="BBS5" s="714"/>
      <c r="BBT5" s="298"/>
      <c r="BBU5" s="714"/>
      <c r="BBV5" s="298"/>
      <c r="BBW5" s="714"/>
      <c r="BBX5" s="298"/>
      <c r="BBY5" s="714"/>
      <c r="BBZ5" s="298"/>
      <c r="BCA5" s="714"/>
      <c r="BCB5" s="298"/>
      <c r="BCC5" s="714"/>
      <c r="BCD5" s="298"/>
      <c r="BCE5" s="714"/>
      <c r="BCF5" s="298"/>
      <c r="BCG5" s="714"/>
      <c r="BCH5" s="298"/>
      <c r="BCI5" s="714"/>
      <c r="BCJ5" s="298"/>
      <c r="BCK5" s="714"/>
      <c r="BCL5" s="298"/>
      <c r="BCM5" s="714"/>
      <c r="BCN5" s="298"/>
      <c r="BCO5" s="714"/>
      <c r="BCP5" s="298"/>
      <c r="BCQ5" s="714"/>
      <c r="BCR5" s="298"/>
      <c r="BCS5" s="714"/>
      <c r="BCT5" s="298"/>
      <c r="BCU5" s="714"/>
      <c r="BCV5" s="298"/>
      <c r="BCW5" s="714"/>
      <c r="BCX5" s="298"/>
      <c r="BCY5" s="714"/>
      <c r="BCZ5" s="298"/>
      <c r="BDA5" s="714"/>
      <c r="BDB5" s="298"/>
      <c r="BDC5" s="714"/>
      <c r="BDD5" s="298"/>
      <c r="BDE5" s="714"/>
      <c r="BDF5" s="298"/>
      <c r="BDG5" s="714"/>
      <c r="BDH5" s="298"/>
      <c r="BDI5" s="714"/>
      <c r="BDJ5" s="298"/>
      <c r="BDK5" s="714"/>
      <c r="BDL5" s="298"/>
      <c r="BDM5" s="714"/>
      <c r="BDN5" s="298"/>
      <c r="BDO5" s="714"/>
      <c r="BDP5" s="298"/>
      <c r="BDQ5" s="714"/>
      <c r="BDR5" s="298"/>
      <c r="BDS5" s="714"/>
      <c r="BDT5" s="298"/>
      <c r="BDU5" s="714"/>
      <c r="BDV5" s="298"/>
      <c r="BDW5" s="714"/>
      <c r="BDX5" s="298"/>
      <c r="BDY5" s="714"/>
      <c r="BDZ5" s="298"/>
      <c r="BEA5" s="714"/>
      <c r="BEB5" s="298"/>
      <c r="BEC5" s="714"/>
      <c r="BED5" s="298"/>
      <c r="BEE5" s="714"/>
      <c r="BEF5" s="298"/>
      <c r="BEG5" s="714"/>
      <c r="BEH5" s="298"/>
      <c r="BEI5" s="714"/>
      <c r="BEJ5" s="298"/>
      <c r="BEK5" s="714"/>
      <c r="BEL5" s="298"/>
      <c r="BEM5" s="714"/>
      <c r="BEN5" s="298"/>
      <c r="BEO5" s="714"/>
      <c r="BEP5" s="298"/>
      <c r="BEQ5" s="714"/>
      <c r="BER5" s="298"/>
      <c r="BES5" s="714"/>
      <c r="BET5" s="298"/>
      <c r="BEU5" s="714"/>
      <c r="BEV5" s="298"/>
      <c r="BEW5" s="714"/>
      <c r="BEX5" s="298"/>
      <c r="BEY5" s="714"/>
      <c r="BEZ5" s="298"/>
      <c r="BFA5" s="714"/>
      <c r="BFB5" s="298"/>
      <c r="BFC5" s="714"/>
      <c r="BFD5" s="298"/>
      <c r="BFE5" s="714"/>
      <c r="BFF5" s="298"/>
      <c r="BFG5" s="714"/>
      <c r="BFH5" s="298"/>
      <c r="BFI5" s="714"/>
      <c r="BFJ5" s="298"/>
      <c r="BFK5" s="714"/>
      <c r="BFL5" s="298"/>
      <c r="BFM5" s="714"/>
      <c r="BFN5" s="298"/>
      <c r="BFO5" s="714"/>
      <c r="BFP5" s="298"/>
      <c r="BFQ5" s="714"/>
      <c r="BFR5" s="298"/>
      <c r="BFS5" s="714"/>
      <c r="BFT5" s="298"/>
      <c r="BFU5" s="714"/>
      <c r="BFV5" s="298"/>
      <c r="BFW5" s="714"/>
      <c r="BFX5" s="298"/>
      <c r="BFY5" s="714"/>
      <c r="BFZ5" s="298"/>
      <c r="BGA5" s="714"/>
      <c r="BGB5" s="298"/>
      <c r="BGC5" s="714"/>
      <c r="BGD5" s="298"/>
      <c r="BGE5" s="714"/>
      <c r="BGF5" s="298"/>
      <c r="BGG5" s="714"/>
      <c r="BGH5" s="298"/>
      <c r="BGI5" s="714"/>
      <c r="BGJ5" s="298"/>
      <c r="BGK5" s="714"/>
      <c r="BGL5" s="298"/>
      <c r="BGM5" s="714"/>
      <c r="BGN5" s="298"/>
      <c r="BGO5" s="714"/>
      <c r="BGP5" s="298"/>
      <c r="BGQ5" s="714"/>
      <c r="BGR5" s="298"/>
      <c r="BGS5" s="714"/>
      <c r="BGT5" s="298"/>
      <c r="BGU5" s="714"/>
      <c r="BGV5" s="298"/>
      <c r="BGW5" s="714"/>
      <c r="BGX5" s="298"/>
      <c r="BGY5" s="714"/>
      <c r="BGZ5" s="298"/>
      <c r="BHA5" s="714"/>
      <c r="BHB5" s="298"/>
      <c r="BHC5" s="714"/>
      <c r="BHD5" s="298"/>
      <c r="BHE5" s="714"/>
      <c r="BHF5" s="298"/>
      <c r="BHG5" s="714"/>
      <c r="BHH5" s="298"/>
      <c r="BHI5" s="714"/>
      <c r="BHJ5" s="298"/>
      <c r="BHK5" s="714"/>
      <c r="BHL5" s="298"/>
      <c r="BHM5" s="714"/>
      <c r="BHN5" s="298"/>
      <c r="BHO5" s="714"/>
      <c r="BHP5" s="298"/>
      <c r="BHQ5" s="714"/>
      <c r="BHR5" s="298"/>
      <c r="BHS5" s="714"/>
      <c r="BHT5" s="298"/>
      <c r="BHU5" s="714"/>
      <c r="BHV5" s="298"/>
      <c r="BHW5" s="714"/>
      <c r="BHX5" s="298"/>
      <c r="BHY5" s="714"/>
      <c r="BHZ5" s="298"/>
      <c r="BIA5" s="714"/>
      <c r="BIB5" s="298"/>
      <c r="BIC5" s="714"/>
      <c r="BID5" s="298"/>
      <c r="BIE5" s="714"/>
      <c r="BIF5" s="298"/>
      <c r="BIG5" s="714"/>
      <c r="BIH5" s="298"/>
      <c r="BII5" s="714"/>
      <c r="BIJ5" s="298"/>
      <c r="BIK5" s="714"/>
      <c r="BIL5" s="298"/>
      <c r="BIM5" s="714"/>
      <c r="BIN5" s="298"/>
      <c r="BIO5" s="714"/>
      <c r="BIP5" s="298"/>
      <c r="BIQ5" s="714"/>
      <c r="BIR5" s="298"/>
      <c r="BIS5" s="714"/>
      <c r="BIT5" s="298"/>
      <c r="BIU5" s="714"/>
      <c r="BIV5" s="298"/>
      <c r="BIW5" s="714"/>
      <c r="BIX5" s="298"/>
      <c r="BIY5" s="714"/>
      <c r="BIZ5" s="298"/>
      <c r="BJA5" s="714"/>
      <c r="BJB5" s="298"/>
      <c r="BJC5" s="714"/>
      <c r="BJD5" s="298"/>
      <c r="BJE5" s="714"/>
      <c r="BJF5" s="298"/>
      <c r="BJG5" s="714"/>
      <c r="BJH5" s="298"/>
      <c r="BJI5" s="714"/>
      <c r="BJJ5" s="298"/>
      <c r="BJK5" s="714"/>
      <c r="BJL5" s="298"/>
      <c r="BJM5" s="714"/>
      <c r="BJN5" s="298"/>
      <c r="BJO5" s="714"/>
      <c r="BJP5" s="298"/>
      <c r="BJQ5" s="714"/>
      <c r="BJR5" s="298"/>
      <c r="BJS5" s="714"/>
      <c r="BJT5" s="298"/>
      <c r="BJU5" s="714"/>
      <c r="BJV5" s="298"/>
      <c r="BJW5" s="714"/>
      <c r="BJX5" s="298"/>
      <c r="BJY5" s="714"/>
      <c r="BJZ5" s="298"/>
      <c r="BKA5" s="714"/>
      <c r="BKB5" s="298"/>
      <c r="BKC5" s="714"/>
      <c r="BKD5" s="298"/>
      <c r="BKE5" s="714"/>
      <c r="BKF5" s="298"/>
      <c r="BKG5" s="714"/>
      <c r="BKH5" s="298"/>
      <c r="BKI5" s="714"/>
      <c r="BKJ5" s="298"/>
      <c r="BKK5" s="714"/>
      <c r="BKL5" s="298"/>
      <c r="BKM5" s="714"/>
      <c r="BKN5" s="298"/>
      <c r="BKO5" s="714"/>
      <c r="BKP5" s="298"/>
      <c r="BKQ5" s="714"/>
      <c r="BKR5" s="298"/>
      <c r="BKS5" s="714"/>
      <c r="BKT5" s="298"/>
      <c r="BKU5" s="714"/>
      <c r="BKV5" s="298"/>
      <c r="BKW5" s="714"/>
      <c r="BKX5" s="298"/>
      <c r="BKY5" s="714"/>
      <c r="BKZ5" s="298"/>
      <c r="BLA5" s="714"/>
      <c r="BLB5" s="298"/>
      <c r="BLC5" s="714"/>
      <c r="BLD5" s="298"/>
      <c r="BLE5" s="714"/>
      <c r="BLF5" s="298"/>
      <c r="BLG5" s="714"/>
      <c r="BLH5" s="298"/>
      <c r="BLI5" s="714"/>
      <c r="BLJ5" s="298"/>
      <c r="BLK5" s="714"/>
      <c r="BLL5" s="298"/>
      <c r="BLM5" s="714"/>
      <c r="BLN5" s="298"/>
      <c r="BLO5" s="714"/>
      <c r="BLP5" s="298"/>
      <c r="BLQ5" s="714"/>
      <c r="BLR5" s="298"/>
      <c r="BLS5" s="714"/>
      <c r="BLT5" s="298"/>
      <c r="BLU5" s="714"/>
      <c r="BLV5" s="298"/>
      <c r="BLW5" s="714"/>
      <c r="BLX5" s="298"/>
      <c r="BLY5" s="714"/>
      <c r="BLZ5" s="298"/>
      <c r="BMA5" s="714"/>
      <c r="BMB5" s="298"/>
      <c r="BMC5" s="714"/>
      <c r="BMD5" s="298"/>
      <c r="BME5" s="714"/>
      <c r="BMF5" s="298"/>
      <c r="BMG5" s="714"/>
      <c r="BMH5" s="298"/>
      <c r="BMI5" s="714"/>
      <c r="BMJ5" s="298"/>
      <c r="BMK5" s="714"/>
      <c r="BML5" s="298"/>
      <c r="BMM5" s="714"/>
      <c r="BMN5" s="298"/>
      <c r="BMO5" s="714"/>
      <c r="BMP5" s="298"/>
      <c r="BMQ5" s="714"/>
      <c r="BMR5" s="298"/>
      <c r="BMS5" s="714"/>
      <c r="BMT5" s="298"/>
      <c r="BMU5" s="714"/>
      <c r="BMV5" s="298"/>
      <c r="BMW5" s="714"/>
      <c r="BMX5" s="298"/>
      <c r="BMY5" s="714"/>
      <c r="BMZ5" s="298"/>
      <c r="BNA5" s="714"/>
      <c r="BNB5" s="298"/>
      <c r="BNC5" s="714"/>
      <c r="BND5" s="298"/>
      <c r="BNE5" s="714"/>
      <c r="BNF5" s="298"/>
      <c r="BNG5" s="714"/>
      <c r="BNH5" s="298"/>
      <c r="BNI5" s="714"/>
      <c r="BNJ5" s="298"/>
      <c r="BNK5" s="714"/>
      <c r="BNL5" s="298"/>
      <c r="BNM5" s="714"/>
      <c r="BNN5" s="298"/>
      <c r="BNO5" s="714"/>
      <c r="BNP5" s="298"/>
      <c r="BNQ5" s="714"/>
      <c r="BNR5" s="298"/>
      <c r="BNS5" s="714"/>
      <c r="BNT5" s="298"/>
      <c r="BNU5" s="714"/>
      <c r="BNV5" s="298"/>
      <c r="BNW5" s="714"/>
      <c r="BNX5" s="298"/>
      <c r="BNY5" s="714"/>
      <c r="BNZ5" s="298"/>
      <c r="BOA5" s="714"/>
      <c r="BOB5" s="298"/>
      <c r="BOC5" s="714"/>
      <c r="BOD5" s="298"/>
      <c r="BOE5" s="714"/>
      <c r="BOF5" s="298"/>
      <c r="BOG5" s="714"/>
      <c r="BOH5" s="298"/>
      <c r="BOI5" s="714"/>
      <c r="BOJ5" s="298"/>
      <c r="BOK5" s="714"/>
      <c r="BOL5" s="298"/>
      <c r="BOM5" s="714"/>
      <c r="BON5" s="298"/>
      <c r="BOO5" s="714"/>
      <c r="BOP5" s="298"/>
      <c r="BOQ5" s="714"/>
      <c r="BOR5" s="298"/>
      <c r="BOS5" s="714"/>
      <c r="BOT5" s="298"/>
      <c r="BOU5" s="714"/>
      <c r="BOV5" s="298"/>
      <c r="BOW5" s="714"/>
      <c r="BOX5" s="298"/>
      <c r="BOY5" s="714"/>
      <c r="BOZ5" s="298"/>
      <c r="BPA5" s="714"/>
      <c r="BPB5" s="298"/>
      <c r="BPC5" s="714"/>
      <c r="BPD5" s="298"/>
      <c r="BPE5" s="714"/>
      <c r="BPF5" s="298"/>
      <c r="BPG5" s="714"/>
      <c r="BPH5" s="298"/>
      <c r="BPI5" s="714"/>
      <c r="BPJ5" s="298"/>
      <c r="BPK5" s="714"/>
      <c r="BPL5" s="298"/>
      <c r="BPM5" s="714"/>
      <c r="BPN5" s="298"/>
      <c r="BPO5" s="714"/>
      <c r="BPP5" s="298"/>
      <c r="BPQ5" s="714"/>
      <c r="BPR5" s="298"/>
      <c r="BPS5" s="714"/>
      <c r="BPT5" s="298"/>
      <c r="BPU5" s="714"/>
      <c r="BPV5" s="298"/>
      <c r="BPW5" s="714"/>
      <c r="BPX5" s="298"/>
      <c r="BPY5" s="714"/>
      <c r="BPZ5" s="298"/>
      <c r="BQA5" s="714"/>
      <c r="BQB5" s="298"/>
      <c r="BQC5" s="714"/>
      <c r="BQD5" s="298"/>
      <c r="BQE5" s="714"/>
      <c r="BQF5" s="298"/>
      <c r="BQG5" s="714"/>
      <c r="BQH5" s="298"/>
      <c r="BQI5" s="714"/>
      <c r="BQJ5" s="298"/>
      <c r="BQK5" s="714"/>
      <c r="BQL5" s="298"/>
      <c r="BQM5" s="714"/>
      <c r="BQN5" s="298"/>
      <c r="BQO5" s="714"/>
      <c r="BQP5" s="298"/>
      <c r="BQQ5" s="714"/>
      <c r="BQR5" s="298"/>
      <c r="BQS5" s="714"/>
      <c r="BQT5" s="298"/>
      <c r="BQU5" s="714"/>
      <c r="BQV5" s="298"/>
      <c r="BQW5" s="714"/>
      <c r="BQX5" s="298"/>
      <c r="BQY5" s="714"/>
      <c r="BQZ5" s="298"/>
      <c r="BRA5" s="714"/>
      <c r="BRB5" s="298"/>
      <c r="BRC5" s="714"/>
      <c r="BRD5" s="298"/>
      <c r="BRE5" s="714"/>
      <c r="BRF5" s="298"/>
      <c r="BRG5" s="714"/>
      <c r="BRH5" s="298"/>
      <c r="BRI5" s="714"/>
      <c r="BRJ5" s="298"/>
      <c r="BRK5" s="714"/>
      <c r="BRL5" s="298"/>
      <c r="BRM5" s="714"/>
      <c r="BRN5" s="298"/>
      <c r="BRO5" s="714"/>
      <c r="BRP5" s="298"/>
      <c r="BRQ5" s="714"/>
      <c r="BRR5" s="298"/>
      <c r="BRS5" s="714"/>
      <c r="BRT5" s="298"/>
      <c r="BRU5" s="714"/>
      <c r="BRV5" s="298"/>
      <c r="BRW5" s="714"/>
      <c r="BRX5" s="298"/>
      <c r="BRY5" s="714"/>
      <c r="BRZ5" s="298"/>
      <c r="BSA5" s="714"/>
      <c r="BSB5" s="298"/>
      <c r="BSC5" s="714"/>
      <c r="BSD5" s="298"/>
      <c r="BSE5" s="714"/>
      <c r="BSF5" s="298"/>
      <c r="BSG5" s="714"/>
      <c r="BSH5" s="298"/>
      <c r="BSI5" s="714"/>
      <c r="BSJ5" s="298"/>
      <c r="BSK5" s="714"/>
      <c r="BSL5" s="298"/>
      <c r="BSM5" s="714"/>
      <c r="BSN5" s="298"/>
      <c r="BSO5" s="714"/>
      <c r="BSP5" s="298"/>
      <c r="BSQ5" s="714"/>
      <c r="BSR5" s="298"/>
      <c r="BSS5" s="714"/>
      <c r="BST5" s="298"/>
      <c r="BSU5" s="714"/>
      <c r="BSV5" s="298"/>
      <c r="BSW5" s="714"/>
      <c r="BSX5" s="298"/>
      <c r="BSY5" s="714"/>
      <c r="BSZ5" s="298"/>
      <c r="BTA5" s="714"/>
      <c r="BTB5" s="298"/>
      <c r="BTC5" s="714"/>
      <c r="BTD5" s="298"/>
      <c r="BTE5" s="714"/>
      <c r="BTF5" s="298"/>
      <c r="BTG5" s="714"/>
      <c r="BTH5" s="298"/>
      <c r="BTI5" s="714"/>
      <c r="BTJ5" s="298"/>
      <c r="BTK5" s="714"/>
      <c r="BTL5" s="298"/>
      <c r="BTM5" s="714"/>
      <c r="BTN5" s="298"/>
      <c r="BTO5" s="714"/>
      <c r="BTP5" s="298"/>
      <c r="BTQ5" s="714"/>
      <c r="BTR5" s="298"/>
      <c r="BTS5" s="714"/>
      <c r="BTT5" s="298"/>
      <c r="BTU5" s="714"/>
      <c r="BTV5" s="298"/>
      <c r="BTW5" s="714"/>
      <c r="BTX5" s="298"/>
      <c r="BTY5" s="714"/>
      <c r="BTZ5" s="298"/>
      <c r="BUA5" s="714"/>
      <c r="BUB5" s="298"/>
      <c r="BUC5" s="714"/>
      <c r="BUD5" s="298"/>
      <c r="BUE5" s="714"/>
      <c r="BUF5" s="298"/>
      <c r="BUG5" s="714"/>
      <c r="BUH5" s="298"/>
      <c r="BUI5" s="714"/>
      <c r="BUJ5" s="298"/>
      <c r="BUK5" s="714"/>
      <c r="BUL5" s="298"/>
      <c r="BUM5" s="714"/>
      <c r="BUN5" s="298"/>
      <c r="BUO5" s="714"/>
      <c r="BUP5" s="298"/>
      <c r="BUQ5" s="714"/>
      <c r="BUR5" s="298"/>
      <c r="BUS5" s="714"/>
      <c r="BUT5" s="298"/>
      <c r="BUU5" s="714"/>
      <c r="BUV5" s="298"/>
      <c r="BUW5" s="714"/>
      <c r="BUX5" s="298"/>
      <c r="BUY5" s="714"/>
      <c r="BUZ5" s="298"/>
      <c r="BVA5" s="714"/>
      <c r="BVB5" s="298"/>
      <c r="BVC5" s="714"/>
      <c r="BVD5" s="298"/>
      <c r="BVE5" s="714"/>
      <c r="BVF5" s="298"/>
      <c r="BVG5" s="714"/>
      <c r="BVH5" s="298"/>
      <c r="BVI5" s="714"/>
      <c r="BVJ5" s="298"/>
      <c r="BVK5" s="714"/>
      <c r="BVL5" s="298"/>
      <c r="BVM5" s="714"/>
      <c r="BVN5" s="298"/>
      <c r="BVO5" s="714"/>
      <c r="BVP5" s="298"/>
      <c r="BVQ5" s="714"/>
      <c r="BVR5" s="298"/>
      <c r="BVS5" s="714"/>
      <c r="BVT5" s="298"/>
      <c r="BVU5" s="714"/>
      <c r="BVV5" s="298"/>
      <c r="BVW5" s="714"/>
      <c r="BVX5" s="298"/>
      <c r="BVY5" s="714"/>
      <c r="BVZ5" s="298"/>
      <c r="BWA5" s="714"/>
      <c r="BWB5" s="298"/>
      <c r="BWC5" s="714"/>
      <c r="BWD5" s="298"/>
      <c r="BWE5" s="714"/>
      <c r="BWF5" s="298"/>
      <c r="BWG5" s="714"/>
      <c r="BWH5" s="298"/>
      <c r="BWI5" s="714"/>
      <c r="BWJ5" s="298"/>
      <c r="BWK5" s="714"/>
      <c r="BWL5" s="298"/>
      <c r="BWM5" s="714"/>
      <c r="BWN5" s="298"/>
      <c r="BWO5" s="714"/>
      <c r="BWP5" s="298"/>
      <c r="BWQ5" s="714"/>
      <c r="BWR5" s="298"/>
      <c r="BWS5" s="714"/>
      <c r="BWT5" s="298"/>
      <c r="BWU5" s="714"/>
      <c r="BWV5" s="298"/>
      <c r="BWW5" s="714"/>
      <c r="BWX5" s="298"/>
      <c r="BWY5" s="714"/>
      <c r="BWZ5" s="298"/>
      <c r="BXA5" s="714"/>
      <c r="BXB5" s="298"/>
      <c r="BXC5" s="714"/>
      <c r="BXD5" s="298"/>
      <c r="BXE5" s="714"/>
      <c r="BXF5" s="298"/>
      <c r="BXG5" s="714"/>
      <c r="BXH5" s="298"/>
      <c r="BXI5" s="714"/>
      <c r="BXJ5" s="298"/>
      <c r="BXK5" s="714"/>
      <c r="BXL5" s="298"/>
      <c r="BXM5" s="714"/>
      <c r="BXN5" s="298"/>
      <c r="BXO5" s="714"/>
      <c r="BXP5" s="298"/>
      <c r="BXQ5" s="714"/>
      <c r="BXR5" s="298"/>
      <c r="BXS5" s="714"/>
      <c r="BXT5" s="298"/>
      <c r="BXU5" s="714"/>
      <c r="BXV5" s="298"/>
      <c r="BXW5" s="714"/>
      <c r="BXX5" s="298"/>
      <c r="BXY5" s="714"/>
      <c r="BXZ5" s="298"/>
      <c r="BYA5" s="714"/>
      <c r="BYB5" s="298"/>
      <c r="BYC5" s="714"/>
      <c r="BYD5" s="298"/>
      <c r="BYE5" s="714"/>
      <c r="BYF5" s="298"/>
      <c r="BYG5" s="714"/>
      <c r="BYH5" s="298"/>
      <c r="BYI5" s="714"/>
      <c r="BYJ5" s="298"/>
      <c r="BYK5" s="714"/>
      <c r="BYL5" s="298"/>
      <c r="BYM5" s="714"/>
      <c r="BYN5" s="298"/>
      <c r="BYO5" s="714"/>
      <c r="BYP5" s="298"/>
      <c r="BYQ5" s="714"/>
      <c r="BYR5" s="298"/>
      <c r="BYS5" s="714"/>
      <c r="BYT5" s="298"/>
      <c r="BYU5" s="714"/>
      <c r="BYV5" s="298"/>
      <c r="BYW5" s="714"/>
      <c r="BYX5" s="298"/>
      <c r="BYY5" s="714"/>
      <c r="BYZ5" s="298"/>
      <c r="BZA5" s="714"/>
      <c r="BZB5" s="298"/>
      <c r="BZC5" s="714"/>
      <c r="BZD5" s="298"/>
      <c r="BZE5" s="714"/>
      <c r="BZF5" s="298"/>
      <c r="BZG5" s="714"/>
      <c r="BZH5" s="298"/>
      <c r="BZI5" s="714"/>
      <c r="BZJ5" s="298"/>
      <c r="BZK5" s="714"/>
      <c r="BZL5" s="298"/>
      <c r="BZM5" s="714"/>
      <c r="BZN5" s="298"/>
      <c r="BZO5" s="714"/>
      <c r="BZP5" s="298"/>
      <c r="BZQ5" s="714"/>
      <c r="BZR5" s="298"/>
      <c r="BZS5" s="714"/>
      <c r="BZT5" s="298"/>
      <c r="BZU5" s="714"/>
      <c r="BZV5" s="298"/>
      <c r="BZW5" s="714"/>
      <c r="BZX5" s="298"/>
      <c r="BZY5" s="714"/>
      <c r="BZZ5" s="298"/>
      <c r="CAA5" s="714"/>
      <c r="CAB5" s="298"/>
      <c r="CAC5" s="714"/>
      <c r="CAD5" s="298"/>
      <c r="CAE5" s="714"/>
      <c r="CAF5" s="298"/>
      <c r="CAG5" s="714"/>
      <c r="CAH5" s="298"/>
      <c r="CAI5" s="714"/>
      <c r="CAJ5" s="298"/>
      <c r="CAK5" s="714"/>
      <c r="CAL5" s="298"/>
      <c r="CAM5" s="714"/>
      <c r="CAN5" s="298"/>
      <c r="CAO5" s="714"/>
      <c r="CAP5" s="298"/>
      <c r="CAQ5" s="714"/>
      <c r="CAR5" s="298"/>
      <c r="CAS5" s="714"/>
      <c r="CAT5" s="298"/>
      <c r="CAU5" s="714"/>
      <c r="CAV5" s="298"/>
      <c r="CAW5" s="714"/>
      <c r="CAX5" s="298"/>
      <c r="CAY5" s="714"/>
      <c r="CAZ5" s="298"/>
      <c r="CBA5" s="714"/>
      <c r="CBB5" s="298"/>
      <c r="CBC5" s="714"/>
      <c r="CBD5" s="298"/>
      <c r="CBE5" s="714"/>
      <c r="CBF5" s="298"/>
      <c r="CBG5" s="714"/>
      <c r="CBH5" s="298"/>
      <c r="CBI5" s="714"/>
      <c r="CBJ5" s="298"/>
      <c r="CBK5" s="714"/>
      <c r="CBL5" s="298"/>
      <c r="CBM5" s="714"/>
      <c r="CBN5" s="298"/>
      <c r="CBO5" s="714"/>
      <c r="CBP5" s="298"/>
      <c r="CBQ5" s="714"/>
      <c r="CBR5" s="298"/>
      <c r="CBS5" s="714"/>
      <c r="CBT5" s="298"/>
      <c r="CBU5" s="714"/>
      <c r="CBV5" s="298"/>
      <c r="CBW5" s="714"/>
      <c r="CBX5" s="298"/>
      <c r="CBY5" s="714"/>
      <c r="CBZ5" s="298"/>
      <c r="CCA5" s="714"/>
      <c r="CCB5" s="298"/>
      <c r="CCC5" s="714"/>
      <c r="CCD5" s="298"/>
      <c r="CCE5" s="714"/>
      <c r="CCF5" s="298"/>
      <c r="CCG5" s="714"/>
      <c r="CCH5" s="298"/>
      <c r="CCI5" s="714"/>
      <c r="CCJ5" s="298"/>
      <c r="CCK5" s="714"/>
      <c r="CCL5" s="298"/>
      <c r="CCM5" s="714"/>
      <c r="CCN5" s="298"/>
      <c r="CCO5" s="714"/>
      <c r="CCP5" s="298"/>
      <c r="CCQ5" s="714"/>
      <c r="CCR5" s="298"/>
      <c r="CCS5" s="714"/>
      <c r="CCT5" s="298"/>
      <c r="CCU5" s="714"/>
      <c r="CCV5" s="298"/>
      <c r="CCW5" s="714"/>
      <c r="CCX5" s="298"/>
      <c r="CCY5" s="714"/>
      <c r="CCZ5" s="298"/>
      <c r="CDA5" s="714"/>
      <c r="CDB5" s="298"/>
      <c r="CDC5" s="714"/>
      <c r="CDD5" s="298"/>
      <c r="CDE5" s="714"/>
      <c r="CDF5" s="298"/>
      <c r="CDG5" s="714"/>
      <c r="CDH5" s="298"/>
      <c r="CDI5" s="714"/>
      <c r="CDJ5" s="298"/>
      <c r="CDK5" s="714"/>
      <c r="CDL5" s="298"/>
      <c r="CDM5" s="714"/>
      <c r="CDN5" s="298"/>
      <c r="CDO5" s="714"/>
      <c r="CDP5" s="298"/>
      <c r="CDQ5" s="714"/>
      <c r="CDR5" s="298"/>
      <c r="CDS5" s="714"/>
      <c r="CDT5" s="298"/>
      <c r="CDU5" s="714"/>
      <c r="CDV5" s="298"/>
      <c r="CDW5" s="714"/>
      <c r="CDX5" s="298"/>
      <c r="CDY5" s="714"/>
      <c r="CDZ5" s="298"/>
      <c r="CEA5" s="714"/>
      <c r="CEB5" s="298"/>
      <c r="CEC5" s="714"/>
      <c r="CED5" s="298"/>
      <c r="CEE5" s="714"/>
      <c r="CEF5" s="298"/>
      <c r="CEG5" s="714"/>
      <c r="CEH5" s="298"/>
      <c r="CEI5" s="714"/>
      <c r="CEJ5" s="298"/>
      <c r="CEK5" s="714"/>
      <c r="CEL5" s="298"/>
      <c r="CEM5" s="714"/>
      <c r="CEN5" s="298"/>
      <c r="CEO5" s="714"/>
      <c r="CEP5" s="298"/>
      <c r="CEQ5" s="714"/>
      <c r="CER5" s="298"/>
      <c r="CES5" s="714"/>
      <c r="CET5" s="298"/>
      <c r="CEU5" s="714"/>
      <c r="CEV5" s="298"/>
      <c r="CEW5" s="714"/>
      <c r="CEX5" s="298"/>
      <c r="CEY5" s="714"/>
      <c r="CEZ5" s="298"/>
      <c r="CFA5" s="714"/>
      <c r="CFB5" s="298"/>
      <c r="CFC5" s="714"/>
      <c r="CFD5" s="298"/>
      <c r="CFE5" s="714"/>
      <c r="CFF5" s="298"/>
      <c r="CFG5" s="714"/>
      <c r="CFH5" s="298"/>
      <c r="CFI5" s="714"/>
      <c r="CFJ5" s="298"/>
      <c r="CFK5" s="714"/>
      <c r="CFL5" s="298"/>
      <c r="CFM5" s="714"/>
      <c r="CFN5" s="298"/>
      <c r="CFO5" s="714"/>
      <c r="CFP5" s="298"/>
      <c r="CFQ5" s="714"/>
      <c r="CFR5" s="298"/>
      <c r="CFS5" s="714"/>
      <c r="CFT5" s="298"/>
      <c r="CFU5" s="714"/>
      <c r="CFV5" s="298"/>
      <c r="CFW5" s="714"/>
      <c r="CFX5" s="298"/>
      <c r="CFY5" s="714"/>
      <c r="CFZ5" s="298"/>
      <c r="CGA5" s="714"/>
      <c r="CGB5" s="298"/>
      <c r="CGC5" s="714"/>
      <c r="CGD5" s="298"/>
      <c r="CGE5" s="714"/>
      <c r="CGF5" s="298"/>
      <c r="CGG5" s="714"/>
      <c r="CGH5" s="298"/>
      <c r="CGI5" s="714"/>
      <c r="CGJ5" s="298"/>
      <c r="CGK5" s="714"/>
      <c r="CGL5" s="298"/>
      <c r="CGM5" s="714"/>
      <c r="CGN5" s="298"/>
      <c r="CGO5" s="714"/>
      <c r="CGP5" s="298"/>
      <c r="CGQ5" s="714"/>
      <c r="CGR5" s="298"/>
      <c r="CGS5" s="714"/>
      <c r="CGT5" s="298"/>
      <c r="CGU5" s="714"/>
      <c r="CGV5" s="298"/>
      <c r="CGW5" s="714"/>
      <c r="CGX5" s="298"/>
      <c r="CGY5" s="714"/>
      <c r="CGZ5" s="298"/>
      <c r="CHA5" s="714"/>
      <c r="CHB5" s="298"/>
      <c r="CHC5" s="714"/>
      <c r="CHD5" s="298"/>
      <c r="CHE5" s="714"/>
      <c r="CHF5" s="298"/>
      <c r="CHG5" s="714"/>
      <c r="CHH5" s="298"/>
      <c r="CHI5" s="714"/>
      <c r="CHJ5" s="298"/>
      <c r="CHK5" s="714"/>
      <c r="CHL5" s="298"/>
      <c r="CHM5" s="714"/>
      <c r="CHN5" s="298"/>
      <c r="CHO5" s="714"/>
      <c r="CHP5" s="298"/>
      <c r="CHQ5" s="714"/>
      <c r="CHR5" s="298"/>
      <c r="CHS5" s="714"/>
      <c r="CHT5" s="298"/>
      <c r="CHU5" s="714"/>
      <c r="CHV5" s="298"/>
      <c r="CHW5" s="714"/>
      <c r="CHX5" s="298"/>
      <c r="CHY5" s="714"/>
      <c r="CHZ5" s="298"/>
      <c r="CIA5" s="714"/>
      <c r="CIB5" s="298"/>
      <c r="CIC5" s="714"/>
      <c r="CID5" s="298"/>
      <c r="CIE5" s="714"/>
      <c r="CIF5" s="298"/>
      <c r="CIG5" s="714"/>
      <c r="CIH5" s="298"/>
      <c r="CII5" s="714"/>
      <c r="CIJ5" s="298"/>
      <c r="CIK5" s="714"/>
      <c r="CIL5" s="298"/>
      <c r="CIM5" s="714"/>
      <c r="CIN5" s="298"/>
      <c r="CIO5" s="714"/>
      <c r="CIP5" s="298"/>
      <c r="CIQ5" s="714"/>
      <c r="CIR5" s="298"/>
      <c r="CIS5" s="714"/>
      <c r="CIT5" s="298"/>
      <c r="CIU5" s="714"/>
      <c r="CIV5" s="298"/>
      <c r="CIW5" s="714"/>
      <c r="CIX5" s="298"/>
      <c r="CIY5" s="714"/>
      <c r="CIZ5" s="298"/>
      <c r="CJA5" s="714"/>
      <c r="CJB5" s="298"/>
      <c r="CJC5" s="714"/>
      <c r="CJD5" s="298"/>
      <c r="CJE5" s="714"/>
      <c r="CJF5" s="298"/>
      <c r="CJG5" s="714"/>
      <c r="CJH5" s="298"/>
      <c r="CJI5" s="714"/>
      <c r="CJJ5" s="298"/>
      <c r="CJK5" s="714"/>
      <c r="CJL5" s="298"/>
      <c r="CJM5" s="714"/>
      <c r="CJN5" s="298"/>
      <c r="CJO5" s="714"/>
      <c r="CJP5" s="298"/>
      <c r="CJQ5" s="714"/>
      <c r="CJR5" s="298"/>
      <c r="CJS5" s="714"/>
      <c r="CJT5" s="298"/>
      <c r="CJU5" s="714"/>
      <c r="CJV5" s="298"/>
      <c r="CJW5" s="714"/>
      <c r="CJX5" s="298"/>
      <c r="CJY5" s="714"/>
      <c r="CJZ5" s="298"/>
      <c r="CKA5" s="714"/>
      <c r="CKB5" s="298"/>
      <c r="CKC5" s="714"/>
      <c r="CKD5" s="298"/>
      <c r="CKE5" s="714"/>
      <c r="CKF5" s="298"/>
      <c r="CKG5" s="714"/>
      <c r="CKH5" s="298"/>
      <c r="CKI5" s="714"/>
      <c r="CKJ5" s="298"/>
      <c r="CKK5" s="714"/>
      <c r="CKL5" s="298"/>
      <c r="CKM5" s="714"/>
      <c r="CKN5" s="298"/>
      <c r="CKO5" s="714"/>
      <c r="CKP5" s="298"/>
      <c r="CKQ5" s="714"/>
      <c r="CKR5" s="298"/>
      <c r="CKS5" s="714"/>
      <c r="CKT5" s="298"/>
      <c r="CKU5" s="714"/>
      <c r="CKV5" s="298"/>
      <c r="CKW5" s="714"/>
      <c r="CKX5" s="298"/>
      <c r="CKY5" s="714"/>
      <c r="CKZ5" s="298"/>
      <c r="CLA5" s="714"/>
      <c r="CLB5" s="298"/>
      <c r="CLC5" s="714"/>
      <c r="CLD5" s="298"/>
      <c r="CLE5" s="714"/>
      <c r="CLF5" s="298"/>
      <c r="CLG5" s="714"/>
      <c r="CLH5" s="298"/>
      <c r="CLI5" s="714"/>
      <c r="CLJ5" s="298"/>
      <c r="CLK5" s="714"/>
      <c r="CLL5" s="298"/>
      <c r="CLM5" s="714"/>
      <c r="CLN5" s="298"/>
      <c r="CLO5" s="714"/>
      <c r="CLP5" s="298"/>
      <c r="CLQ5" s="714"/>
      <c r="CLR5" s="298"/>
      <c r="CLS5" s="714"/>
      <c r="CLT5" s="298"/>
      <c r="CLU5" s="714"/>
      <c r="CLV5" s="298"/>
      <c r="CLW5" s="714"/>
      <c r="CLX5" s="298"/>
      <c r="CLY5" s="714"/>
      <c r="CLZ5" s="298"/>
      <c r="CMA5" s="714"/>
      <c r="CMB5" s="298"/>
      <c r="CMC5" s="714"/>
      <c r="CMD5" s="298"/>
      <c r="CME5" s="714"/>
      <c r="CMF5" s="298"/>
      <c r="CMG5" s="714"/>
      <c r="CMH5" s="298"/>
      <c r="CMI5" s="714"/>
      <c r="CMJ5" s="298"/>
      <c r="CMK5" s="714"/>
      <c r="CML5" s="298"/>
      <c r="CMM5" s="714"/>
      <c r="CMN5" s="298"/>
      <c r="CMO5" s="714"/>
      <c r="CMP5" s="298"/>
      <c r="CMQ5" s="714"/>
      <c r="CMR5" s="298"/>
      <c r="CMS5" s="714"/>
      <c r="CMT5" s="298"/>
      <c r="CMU5" s="714"/>
      <c r="CMV5" s="298"/>
      <c r="CMW5" s="714"/>
      <c r="CMX5" s="298"/>
      <c r="CMY5" s="714"/>
      <c r="CMZ5" s="298"/>
      <c r="CNA5" s="714"/>
      <c r="CNB5" s="298"/>
      <c r="CNC5" s="714"/>
      <c r="CND5" s="298"/>
      <c r="CNE5" s="714"/>
      <c r="CNF5" s="298"/>
      <c r="CNG5" s="714"/>
      <c r="CNH5" s="298"/>
      <c r="CNI5" s="714"/>
      <c r="CNJ5" s="298"/>
      <c r="CNK5" s="714"/>
      <c r="CNL5" s="298"/>
      <c r="CNM5" s="714"/>
      <c r="CNN5" s="298"/>
      <c r="CNO5" s="714"/>
      <c r="CNP5" s="298"/>
      <c r="CNQ5" s="714"/>
      <c r="CNR5" s="298"/>
      <c r="CNS5" s="714"/>
      <c r="CNT5" s="298"/>
      <c r="CNU5" s="714"/>
      <c r="CNV5" s="298"/>
      <c r="CNW5" s="714"/>
      <c r="CNX5" s="298"/>
      <c r="CNY5" s="714"/>
      <c r="CNZ5" s="298"/>
      <c r="COA5" s="714"/>
      <c r="COB5" s="298"/>
      <c r="COC5" s="714"/>
      <c r="COD5" s="298"/>
      <c r="COE5" s="714"/>
      <c r="COF5" s="298"/>
      <c r="COG5" s="714"/>
      <c r="COH5" s="298"/>
      <c r="COI5" s="714"/>
      <c r="COJ5" s="298"/>
      <c r="COK5" s="714"/>
      <c r="COL5" s="298"/>
      <c r="COM5" s="714"/>
      <c r="CON5" s="298"/>
      <c r="COO5" s="714"/>
      <c r="COP5" s="298"/>
      <c r="COQ5" s="714"/>
      <c r="COR5" s="298"/>
      <c r="COS5" s="714"/>
      <c r="COT5" s="298"/>
      <c r="COU5" s="714"/>
      <c r="COV5" s="298"/>
      <c r="COW5" s="714"/>
      <c r="COX5" s="298"/>
      <c r="COY5" s="714"/>
      <c r="COZ5" s="298"/>
      <c r="CPA5" s="714"/>
      <c r="CPB5" s="298"/>
      <c r="CPC5" s="714"/>
      <c r="CPD5" s="298"/>
      <c r="CPE5" s="714"/>
      <c r="CPF5" s="298"/>
      <c r="CPG5" s="714"/>
      <c r="CPH5" s="298"/>
      <c r="CPI5" s="714"/>
      <c r="CPJ5" s="298"/>
      <c r="CPK5" s="714"/>
      <c r="CPL5" s="298"/>
      <c r="CPM5" s="714"/>
      <c r="CPN5" s="298"/>
      <c r="CPO5" s="714"/>
      <c r="CPP5" s="298"/>
      <c r="CPQ5" s="714"/>
      <c r="CPR5" s="298"/>
      <c r="CPS5" s="714"/>
      <c r="CPT5" s="298"/>
      <c r="CPU5" s="714"/>
      <c r="CPV5" s="298"/>
      <c r="CPW5" s="714"/>
      <c r="CPX5" s="298"/>
      <c r="CPY5" s="714"/>
      <c r="CPZ5" s="298"/>
      <c r="CQA5" s="714"/>
      <c r="CQB5" s="298"/>
      <c r="CQC5" s="714"/>
      <c r="CQD5" s="298"/>
      <c r="CQE5" s="714"/>
      <c r="CQF5" s="298"/>
      <c r="CQG5" s="714"/>
      <c r="CQH5" s="298"/>
      <c r="CQI5" s="714"/>
      <c r="CQJ5" s="298"/>
      <c r="CQK5" s="714"/>
      <c r="CQL5" s="298"/>
      <c r="CQM5" s="714"/>
      <c r="CQN5" s="298"/>
      <c r="CQO5" s="714"/>
      <c r="CQP5" s="298"/>
      <c r="CQQ5" s="714"/>
      <c r="CQR5" s="298"/>
      <c r="CQS5" s="714"/>
      <c r="CQT5" s="298"/>
      <c r="CQU5" s="714"/>
      <c r="CQV5" s="298"/>
      <c r="CQW5" s="714"/>
      <c r="CQX5" s="298"/>
      <c r="CQY5" s="714"/>
      <c r="CQZ5" s="298"/>
      <c r="CRA5" s="714"/>
      <c r="CRB5" s="298"/>
      <c r="CRC5" s="714"/>
      <c r="CRD5" s="298"/>
      <c r="CRE5" s="714"/>
      <c r="CRF5" s="298"/>
      <c r="CRG5" s="714"/>
      <c r="CRH5" s="298"/>
      <c r="CRI5" s="714"/>
      <c r="CRJ5" s="298"/>
      <c r="CRK5" s="714"/>
      <c r="CRL5" s="298"/>
      <c r="CRM5" s="714"/>
      <c r="CRN5" s="298"/>
      <c r="CRO5" s="714"/>
      <c r="CRP5" s="298"/>
      <c r="CRQ5" s="714"/>
      <c r="CRR5" s="298"/>
      <c r="CRS5" s="714"/>
      <c r="CRT5" s="298"/>
      <c r="CRU5" s="714"/>
      <c r="CRV5" s="298"/>
      <c r="CRW5" s="714"/>
      <c r="CRX5" s="298"/>
      <c r="CRY5" s="714"/>
      <c r="CRZ5" s="298"/>
      <c r="CSA5" s="714"/>
      <c r="CSB5" s="298"/>
      <c r="CSC5" s="714"/>
      <c r="CSD5" s="298"/>
      <c r="CSE5" s="714"/>
      <c r="CSF5" s="298"/>
      <c r="CSG5" s="714"/>
      <c r="CSH5" s="298"/>
      <c r="CSI5" s="714"/>
      <c r="CSJ5" s="298"/>
      <c r="CSK5" s="714"/>
      <c r="CSL5" s="298"/>
      <c r="CSM5" s="714"/>
      <c r="CSN5" s="298"/>
      <c r="CSO5" s="714"/>
      <c r="CSP5" s="298"/>
      <c r="CSQ5" s="714"/>
      <c r="CSR5" s="298"/>
      <c r="CSS5" s="714"/>
      <c r="CST5" s="298"/>
      <c r="CSU5" s="714"/>
      <c r="CSV5" s="298"/>
      <c r="CSW5" s="714"/>
      <c r="CSX5" s="298"/>
      <c r="CSY5" s="714"/>
      <c r="CSZ5" s="298"/>
      <c r="CTA5" s="714"/>
      <c r="CTB5" s="298"/>
      <c r="CTC5" s="714"/>
      <c r="CTD5" s="298"/>
      <c r="CTE5" s="714"/>
      <c r="CTF5" s="298"/>
      <c r="CTG5" s="714"/>
      <c r="CTH5" s="298"/>
      <c r="CTI5" s="714"/>
      <c r="CTJ5" s="298"/>
      <c r="CTK5" s="714"/>
      <c r="CTL5" s="298"/>
      <c r="CTM5" s="714"/>
      <c r="CTN5" s="298"/>
      <c r="CTO5" s="714"/>
      <c r="CTP5" s="298"/>
      <c r="CTQ5" s="714"/>
      <c r="CTR5" s="298"/>
      <c r="CTS5" s="714"/>
      <c r="CTT5" s="298"/>
      <c r="CTU5" s="714"/>
      <c r="CTV5" s="298"/>
      <c r="CTW5" s="714"/>
      <c r="CTX5" s="298"/>
      <c r="CTY5" s="714"/>
      <c r="CTZ5" s="298"/>
      <c r="CUA5" s="714"/>
      <c r="CUB5" s="298"/>
      <c r="CUC5" s="714"/>
      <c r="CUD5" s="298"/>
      <c r="CUE5" s="714"/>
      <c r="CUF5" s="298"/>
      <c r="CUG5" s="714"/>
      <c r="CUH5" s="298"/>
      <c r="CUI5" s="714"/>
      <c r="CUJ5" s="298"/>
      <c r="CUK5" s="714"/>
      <c r="CUL5" s="298"/>
      <c r="CUM5" s="714"/>
      <c r="CUN5" s="298"/>
      <c r="CUO5" s="714"/>
      <c r="CUP5" s="298"/>
      <c r="CUQ5" s="714"/>
      <c r="CUR5" s="298"/>
      <c r="CUS5" s="714"/>
      <c r="CUT5" s="298"/>
      <c r="CUU5" s="714"/>
      <c r="CUV5" s="298"/>
      <c r="CUW5" s="714"/>
      <c r="CUX5" s="298"/>
      <c r="CUY5" s="714"/>
      <c r="CUZ5" s="298"/>
      <c r="CVA5" s="714"/>
      <c r="CVB5" s="298"/>
      <c r="CVC5" s="714"/>
      <c r="CVD5" s="298"/>
      <c r="CVE5" s="714"/>
      <c r="CVF5" s="298"/>
      <c r="CVG5" s="714"/>
      <c r="CVH5" s="298"/>
      <c r="CVI5" s="714"/>
      <c r="CVJ5" s="298"/>
      <c r="CVK5" s="714"/>
      <c r="CVL5" s="298"/>
      <c r="CVM5" s="714"/>
      <c r="CVN5" s="298"/>
      <c r="CVO5" s="714"/>
      <c r="CVP5" s="298"/>
      <c r="CVQ5" s="714"/>
      <c r="CVR5" s="298"/>
      <c r="CVS5" s="714"/>
      <c r="CVT5" s="298"/>
      <c r="CVU5" s="714"/>
      <c r="CVV5" s="298"/>
      <c r="CVW5" s="714"/>
      <c r="CVX5" s="298"/>
      <c r="CVY5" s="714"/>
      <c r="CVZ5" s="298"/>
      <c r="CWA5" s="714"/>
      <c r="CWB5" s="298"/>
      <c r="CWC5" s="714"/>
      <c r="CWD5" s="298"/>
      <c r="CWE5" s="714"/>
      <c r="CWF5" s="298"/>
      <c r="CWG5" s="714"/>
      <c r="CWH5" s="298"/>
      <c r="CWI5" s="714"/>
      <c r="CWJ5" s="298"/>
      <c r="CWK5" s="714"/>
      <c r="CWL5" s="298"/>
      <c r="CWM5" s="714"/>
      <c r="CWN5" s="298"/>
      <c r="CWO5" s="714"/>
      <c r="CWP5" s="298"/>
      <c r="CWQ5" s="714"/>
      <c r="CWR5" s="298"/>
      <c r="CWS5" s="714"/>
      <c r="CWT5" s="298"/>
      <c r="CWU5" s="714"/>
      <c r="CWV5" s="298"/>
      <c r="CWW5" s="714"/>
      <c r="CWX5" s="298"/>
      <c r="CWY5" s="714"/>
      <c r="CWZ5" s="298"/>
      <c r="CXA5" s="714"/>
      <c r="CXB5" s="298"/>
      <c r="CXC5" s="714"/>
      <c r="CXD5" s="298"/>
      <c r="CXE5" s="714"/>
      <c r="CXF5" s="298"/>
      <c r="CXG5" s="714"/>
      <c r="CXH5" s="298"/>
      <c r="CXI5" s="714"/>
      <c r="CXJ5" s="298"/>
      <c r="CXK5" s="714"/>
      <c r="CXL5" s="298"/>
      <c r="CXM5" s="714"/>
      <c r="CXN5" s="298"/>
      <c r="CXO5" s="714"/>
      <c r="CXP5" s="298"/>
      <c r="CXQ5" s="714"/>
      <c r="CXR5" s="298"/>
      <c r="CXS5" s="714"/>
      <c r="CXT5" s="298"/>
      <c r="CXU5" s="714"/>
      <c r="CXV5" s="298"/>
      <c r="CXW5" s="714"/>
      <c r="CXX5" s="298"/>
      <c r="CXY5" s="714"/>
      <c r="CXZ5" s="298"/>
      <c r="CYA5" s="714"/>
      <c r="CYB5" s="298"/>
      <c r="CYC5" s="714"/>
      <c r="CYD5" s="298"/>
      <c r="CYE5" s="714"/>
      <c r="CYF5" s="298"/>
      <c r="CYG5" s="714"/>
      <c r="CYH5" s="298"/>
      <c r="CYI5" s="714"/>
      <c r="CYJ5" s="298"/>
      <c r="CYK5" s="714"/>
      <c r="CYL5" s="298"/>
      <c r="CYM5" s="714"/>
      <c r="CYN5" s="298"/>
      <c r="CYO5" s="714"/>
      <c r="CYP5" s="298"/>
      <c r="CYQ5" s="714"/>
      <c r="CYR5" s="298"/>
      <c r="CYS5" s="714"/>
      <c r="CYT5" s="298"/>
      <c r="CYU5" s="714"/>
      <c r="CYV5" s="298"/>
      <c r="CYW5" s="714"/>
      <c r="CYX5" s="298"/>
      <c r="CYY5" s="714"/>
      <c r="CYZ5" s="298"/>
      <c r="CZA5" s="714"/>
      <c r="CZB5" s="298"/>
      <c r="CZC5" s="714"/>
      <c r="CZD5" s="298"/>
      <c r="CZE5" s="714"/>
      <c r="CZF5" s="298"/>
      <c r="CZG5" s="714"/>
      <c r="CZH5" s="298"/>
      <c r="CZI5" s="714"/>
      <c r="CZJ5" s="298"/>
      <c r="CZK5" s="714"/>
      <c r="CZL5" s="298"/>
      <c r="CZM5" s="714"/>
      <c r="CZN5" s="298"/>
      <c r="CZO5" s="714"/>
      <c r="CZP5" s="298"/>
      <c r="CZQ5" s="714"/>
      <c r="CZR5" s="298"/>
      <c r="CZS5" s="714"/>
      <c r="CZT5" s="298"/>
      <c r="CZU5" s="714"/>
      <c r="CZV5" s="298"/>
      <c r="CZW5" s="714"/>
      <c r="CZX5" s="298"/>
      <c r="CZY5" s="714"/>
      <c r="CZZ5" s="298"/>
      <c r="DAA5" s="714"/>
      <c r="DAB5" s="298"/>
      <c r="DAC5" s="714"/>
      <c r="DAD5" s="298"/>
      <c r="DAE5" s="714"/>
      <c r="DAF5" s="298"/>
      <c r="DAG5" s="714"/>
      <c r="DAH5" s="298"/>
      <c r="DAI5" s="714"/>
      <c r="DAJ5" s="298"/>
      <c r="DAK5" s="714"/>
      <c r="DAL5" s="298"/>
      <c r="DAM5" s="714"/>
      <c r="DAN5" s="298"/>
      <c r="DAO5" s="714"/>
      <c r="DAP5" s="298"/>
      <c r="DAQ5" s="714"/>
      <c r="DAR5" s="298"/>
      <c r="DAS5" s="714"/>
      <c r="DAT5" s="298"/>
      <c r="DAU5" s="714"/>
      <c r="DAV5" s="298"/>
      <c r="DAW5" s="714"/>
      <c r="DAX5" s="298"/>
      <c r="DAY5" s="714"/>
      <c r="DAZ5" s="298"/>
      <c r="DBA5" s="714"/>
      <c r="DBB5" s="298"/>
      <c r="DBC5" s="714"/>
      <c r="DBD5" s="298"/>
      <c r="DBE5" s="714"/>
      <c r="DBF5" s="298"/>
      <c r="DBG5" s="714"/>
      <c r="DBH5" s="298"/>
      <c r="DBI5" s="714"/>
      <c r="DBJ5" s="298"/>
      <c r="DBK5" s="714"/>
      <c r="DBL5" s="298"/>
      <c r="DBM5" s="714"/>
      <c r="DBN5" s="298"/>
      <c r="DBO5" s="714"/>
      <c r="DBP5" s="298"/>
      <c r="DBQ5" s="714"/>
      <c r="DBR5" s="298"/>
      <c r="DBS5" s="714"/>
      <c r="DBT5" s="298"/>
      <c r="DBU5" s="714"/>
      <c r="DBV5" s="298"/>
      <c r="DBW5" s="714"/>
      <c r="DBX5" s="298"/>
      <c r="DBY5" s="714"/>
      <c r="DBZ5" s="298"/>
      <c r="DCA5" s="714"/>
      <c r="DCB5" s="298"/>
      <c r="DCC5" s="714"/>
      <c r="DCD5" s="298"/>
      <c r="DCE5" s="714"/>
      <c r="DCF5" s="298"/>
      <c r="DCG5" s="714"/>
      <c r="DCH5" s="298"/>
      <c r="DCI5" s="714"/>
      <c r="DCJ5" s="298"/>
      <c r="DCK5" s="714"/>
      <c r="DCL5" s="298"/>
      <c r="DCM5" s="714"/>
      <c r="DCN5" s="298"/>
      <c r="DCO5" s="714"/>
      <c r="DCP5" s="298"/>
      <c r="DCQ5" s="714"/>
      <c r="DCR5" s="298"/>
      <c r="DCS5" s="714"/>
      <c r="DCT5" s="298"/>
      <c r="DCU5" s="714"/>
      <c r="DCV5" s="298"/>
      <c r="DCW5" s="714"/>
      <c r="DCX5" s="298"/>
      <c r="DCY5" s="714"/>
      <c r="DCZ5" s="298"/>
      <c r="DDA5" s="714"/>
      <c r="DDB5" s="298"/>
      <c r="DDC5" s="714"/>
      <c r="DDD5" s="298"/>
      <c r="DDE5" s="714"/>
      <c r="DDF5" s="298"/>
      <c r="DDG5" s="714"/>
      <c r="DDH5" s="298"/>
      <c r="DDI5" s="714"/>
      <c r="DDJ5" s="298"/>
      <c r="DDK5" s="714"/>
      <c r="DDL5" s="298"/>
      <c r="DDM5" s="714"/>
      <c r="DDN5" s="298"/>
      <c r="DDO5" s="714"/>
      <c r="DDP5" s="298"/>
      <c r="DDQ5" s="714"/>
      <c r="DDR5" s="298"/>
      <c r="DDS5" s="714"/>
      <c r="DDT5" s="298"/>
      <c r="DDU5" s="714"/>
      <c r="DDV5" s="298"/>
      <c r="DDW5" s="714"/>
      <c r="DDX5" s="298"/>
      <c r="DDY5" s="714"/>
      <c r="DDZ5" s="298"/>
      <c r="DEA5" s="714"/>
      <c r="DEB5" s="298"/>
      <c r="DEC5" s="714"/>
      <c r="DED5" s="298"/>
      <c r="DEE5" s="714"/>
      <c r="DEF5" s="298"/>
      <c r="DEG5" s="714"/>
      <c r="DEH5" s="298"/>
      <c r="DEI5" s="714"/>
      <c r="DEJ5" s="298"/>
      <c r="DEK5" s="714"/>
      <c r="DEL5" s="298"/>
      <c r="DEM5" s="714"/>
      <c r="DEN5" s="298"/>
      <c r="DEO5" s="714"/>
      <c r="DEP5" s="298"/>
      <c r="DEQ5" s="714"/>
      <c r="DER5" s="298"/>
      <c r="DES5" s="714"/>
      <c r="DET5" s="298"/>
      <c r="DEU5" s="714"/>
      <c r="DEV5" s="298"/>
      <c r="DEW5" s="714"/>
      <c r="DEX5" s="298"/>
      <c r="DEY5" s="714"/>
      <c r="DEZ5" s="298"/>
      <c r="DFA5" s="714"/>
      <c r="DFB5" s="298"/>
      <c r="DFC5" s="714"/>
      <c r="DFD5" s="298"/>
      <c r="DFE5" s="714"/>
      <c r="DFF5" s="298"/>
      <c r="DFG5" s="714"/>
      <c r="DFH5" s="298"/>
      <c r="DFI5" s="714"/>
      <c r="DFJ5" s="298"/>
      <c r="DFK5" s="714"/>
      <c r="DFL5" s="298"/>
      <c r="DFM5" s="714"/>
      <c r="DFN5" s="298"/>
      <c r="DFO5" s="714"/>
      <c r="DFP5" s="298"/>
      <c r="DFQ5" s="714"/>
      <c r="DFR5" s="298"/>
      <c r="DFS5" s="714"/>
      <c r="DFT5" s="298"/>
      <c r="DFU5" s="714"/>
      <c r="DFV5" s="298"/>
      <c r="DFW5" s="714"/>
      <c r="DFX5" s="298"/>
      <c r="DFY5" s="714"/>
      <c r="DFZ5" s="298"/>
      <c r="DGA5" s="714"/>
      <c r="DGB5" s="298"/>
      <c r="DGC5" s="714"/>
      <c r="DGD5" s="298"/>
      <c r="DGE5" s="714"/>
      <c r="DGF5" s="298"/>
      <c r="DGG5" s="714"/>
      <c r="DGH5" s="298"/>
      <c r="DGI5" s="714"/>
      <c r="DGJ5" s="298"/>
      <c r="DGK5" s="714"/>
      <c r="DGL5" s="298"/>
      <c r="DGM5" s="714"/>
      <c r="DGN5" s="298"/>
      <c r="DGO5" s="714"/>
      <c r="DGP5" s="298"/>
      <c r="DGQ5" s="714"/>
      <c r="DGR5" s="298"/>
      <c r="DGS5" s="714"/>
      <c r="DGT5" s="298"/>
      <c r="DGU5" s="714"/>
      <c r="DGV5" s="298"/>
      <c r="DGW5" s="714"/>
      <c r="DGX5" s="298"/>
      <c r="DGY5" s="714"/>
      <c r="DGZ5" s="298"/>
      <c r="DHA5" s="714"/>
      <c r="DHB5" s="298"/>
      <c r="DHC5" s="714"/>
      <c r="DHD5" s="298"/>
      <c r="DHE5" s="714"/>
      <c r="DHF5" s="298"/>
      <c r="DHG5" s="714"/>
      <c r="DHH5" s="298"/>
      <c r="DHI5" s="714"/>
      <c r="DHJ5" s="298"/>
      <c r="DHK5" s="714"/>
      <c r="DHL5" s="298"/>
      <c r="DHM5" s="714"/>
      <c r="DHN5" s="298"/>
      <c r="DHO5" s="714"/>
      <c r="DHP5" s="298"/>
      <c r="DHQ5" s="714"/>
      <c r="DHR5" s="298"/>
      <c r="DHS5" s="714"/>
      <c r="DHT5" s="298"/>
      <c r="DHU5" s="714"/>
      <c r="DHV5" s="298"/>
      <c r="DHW5" s="714"/>
      <c r="DHX5" s="298"/>
      <c r="DHY5" s="714"/>
      <c r="DHZ5" s="298"/>
      <c r="DIA5" s="714"/>
      <c r="DIB5" s="298"/>
      <c r="DIC5" s="714"/>
      <c r="DID5" s="298"/>
      <c r="DIE5" s="714"/>
      <c r="DIF5" s="298"/>
      <c r="DIG5" s="714"/>
      <c r="DIH5" s="298"/>
      <c r="DII5" s="714"/>
      <c r="DIJ5" s="298"/>
      <c r="DIK5" s="714"/>
      <c r="DIL5" s="298"/>
      <c r="DIM5" s="714"/>
      <c r="DIN5" s="298"/>
      <c r="DIO5" s="714"/>
      <c r="DIP5" s="298"/>
      <c r="DIQ5" s="714"/>
      <c r="DIR5" s="298"/>
      <c r="DIS5" s="714"/>
      <c r="DIT5" s="298"/>
      <c r="DIU5" s="714"/>
      <c r="DIV5" s="298"/>
      <c r="DIW5" s="714"/>
      <c r="DIX5" s="298"/>
      <c r="DIY5" s="714"/>
      <c r="DIZ5" s="298"/>
      <c r="DJA5" s="714"/>
      <c r="DJB5" s="298"/>
      <c r="DJC5" s="714"/>
      <c r="DJD5" s="298"/>
      <c r="DJE5" s="714"/>
      <c r="DJF5" s="298"/>
      <c r="DJG5" s="714"/>
      <c r="DJH5" s="298"/>
      <c r="DJI5" s="714"/>
      <c r="DJJ5" s="298"/>
      <c r="DJK5" s="714"/>
      <c r="DJL5" s="298"/>
      <c r="DJM5" s="714"/>
      <c r="DJN5" s="298"/>
      <c r="DJO5" s="714"/>
      <c r="DJP5" s="298"/>
      <c r="DJQ5" s="714"/>
      <c r="DJR5" s="298"/>
      <c r="DJS5" s="714"/>
      <c r="DJT5" s="298"/>
      <c r="DJU5" s="714"/>
      <c r="DJV5" s="298"/>
      <c r="DJW5" s="714"/>
      <c r="DJX5" s="298"/>
      <c r="DJY5" s="714"/>
      <c r="DJZ5" s="298"/>
      <c r="DKA5" s="714"/>
      <c r="DKB5" s="298"/>
      <c r="DKC5" s="714"/>
      <c r="DKD5" s="298"/>
      <c r="DKE5" s="714"/>
      <c r="DKF5" s="298"/>
      <c r="DKG5" s="714"/>
      <c r="DKH5" s="298"/>
      <c r="DKI5" s="714"/>
      <c r="DKJ5" s="298"/>
      <c r="DKK5" s="714"/>
      <c r="DKL5" s="298"/>
      <c r="DKM5" s="714"/>
      <c r="DKN5" s="298"/>
      <c r="DKO5" s="714"/>
      <c r="DKP5" s="298"/>
      <c r="DKQ5" s="714"/>
      <c r="DKR5" s="298"/>
      <c r="DKS5" s="714"/>
      <c r="DKT5" s="298"/>
      <c r="DKU5" s="714"/>
      <c r="DKV5" s="298"/>
      <c r="DKW5" s="714"/>
      <c r="DKX5" s="298"/>
      <c r="DKY5" s="714"/>
      <c r="DKZ5" s="298"/>
      <c r="DLA5" s="714"/>
      <c r="DLB5" s="298"/>
      <c r="DLC5" s="714"/>
      <c r="DLD5" s="298"/>
      <c r="DLE5" s="714"/>
      <c r="DLF5" s="298"/>
      <c r="DLG5" s="714"/>
      <c r="DLH5" s="298"/>
      <c r="DLI5" s="714"/>
      <c r="DLJ5" s="298"/>
      <c r="DLK5" s="714"/>
      <c r="DLL5" s="298"/>
      <c r="DLM5" s="714"/>
      <c r="DLN5" s="298"/>
      <c r="DLO5" s="714"/>
      <c r="DLP5" s="298"/>
      <c r="DLQ5" s="714"/>
      <c r="DLR5" s="298"/>
      <c r="DLS5" s="714"/>
      <c r="DLT5" s="298"/>
      <c r="DLU5" s="714"/>
      <c r="DLV5" s="298"/>
      <c r="DLW5" s="714"/>
      <c r="DLX5" s="298"/>
      <c r="DLY5" s="714"/>
      <c r="DLZ5" s="298"/>
      <c r="DMA5" s="714"/>
      <c r="DMB5" s="298"/>
      <c r="DMC5" s="714"/>
      <c r="DMD5" s="298"/>
      <c r="DME5" s="714"/>
      <c r="DMF5" s="298"/>
      <c r="DMG5" s="714"/>
      <c r="DMH5" s="298"/>
      <c r="DMI5" s="714"/>
      <c r="DMJ5" s="298"/>
      <c r="DMK5" s="714"/>
      <c r="DML5" s="298"/>
      <c r="DMM5" s="714"/>
      <c r="DMN5" s="298"/>
      <c r="DMO5" s="714"/>
      <c r="DMP5" s="298"/>
      <c r="DMQ5" s="714"/>
      <c r="DMR5" s="298"/>
      <c r="DMS5" s="714"/>
      <c r="DMT5" s="298"/>
      <c r="DMU5" s="714"/>
      <c r="DMV5" s="298"/>
      <c r="DMW5" s="714"/>
      <c r="DMX5" s="298"/>
      <c r="DMY5" s="714"/>
      <c r="DMZ5" s="298"/>
      <c r="DNA5" s="714"/>
      <c r="DNB5" s="298"/>
      <c r="DNC5" s="714"/>
      <c r="DND5" s="298"/>
      <c r="DNE5" s="714"/>
      <c r="DNF5" s="298"/>
      <c r="DNG5" s="714"/>
      <c r="DNH5" s="298"/>
      <c r="DNI5" s="714"/>
      <c r="DNJ5" s="298"/>
      <c r="DNK5" s="714"/>
      <c r="DNL5" s="298"/>
      <c r="DNM5" s="714"/>
      <c r="DNN5" s="298"/>
      <c r="DNO5" s="714"/>
      <c r="DNP5" s="298"/>
      <c r="DNQ5" s="714"/>
      <c r="DNR5" s="298"/>
      <c r="DNS5" s="714"/>
      <c r="DNT5" s="298"/>
      <c r="DNU5" s="714"/>
      <c r="DNV5" s="298"/>
      <c r="DNW5" s="714"/>
      <c r="DNX5" s="298"/>
      <c r="DNY5" s="714"/>
      <c r="DNZ5" s="298"/>
      <c r="DOA5" s="714"/>
      <c r="DOB5" s="298"/>
      <c r="DOC5" s="714"/>
      <c r="DOD5" s="298"/>
      <c r="DOE5" s="714"/>
      <c r="DOF5" s="298"/>
      <c r="DOG5" s="714"/>
      <c r="DOH5" s="298"/>
      <c r="DOI5" s="714"/>
      <c r="DOJ5" s="298"/>
      <c r="DOK5" s="714"/>
      <c r="DOL5" s="298"/>
      <c r="DOM5" s="714"/>
      <c r="DON5" s="298"/>
      <c r="DOO5" s="714"/>
      <c r="DOP5" s="298"/>
      <c r="DOQ5" s="714"/>
      <c r="DOR5" s="298"/>
      <c r="DOS5" s="714"/>
      <c r="DOT5" s="298"/>
      <c r="DOU5" s="714"/>
      <c r="DOV5" s="298"/>
      <c r="DOW5" s="714"/>
      <c r="DOX5" s="298"/>
      <c r="DOY5" s="714"/>
      <c r="DOZ5" s="298"/>
      <c r="DPA5" s="714"/>
      <c r="DPB5" s="298"/>
      <c r="DPC5" s="714"/>
      <c r="DPD5" s="298"/>
      <c r="DPE5" s="714"/>
      <c r="DPF5" s="298"/>
      <c r="DPG5" s="714"/>
      <c r="DPH5" s="298"/>
      <c r="DPI5" s="714"/>
      <c r="DPJ5" s="298"/>
      <c r="DPK5" s="714"/>
      <c r="DPL5" s="298"/>
      <c r="DPM5" s="714"/>
      <c r="DPN5" s="298"/>
      <c r="DPO5" s="714"/>
      <c r="DPP5" s="298"/>
      <c r="DPQ5" s="714"/>
      <c r="DPR5" s="298"/>
      <c r="DPS5" s="714"/>
      <c r="DPT5" s="298"/>
      <c r="DPU5" s="714"/>
      <c r="DPV5" s="298"/>
      <c r="DPW5" s="714"/>
      <c r="DPX5" s="298"/>
      <c r="DPY5" s="714"/>
      <c r="DPZ5" s="298"/>
      <c r="DQA5" s="714"/>
      <c r="DQB5" s="298"/>
      <c r="DQC5" s="714"/>
      <c r="DQD5" s="298"/>
      <c r="DQE5" s="714"/>
      <c r="DQF5" s="298"/>
      <c r="DQG5" s="714"/>
      <c r="DQH5" s="298"/>
      <c r="DQI5" s="714"/>
      <c r="DQJ5" s="298"/>
      <c r="DQK5" s="714"/>
      <c r="DQL5" s="298"/>
      <c r="DQM5" s="714"/>
      <c r="DQN5" s="298"/>
      <c r="DQO5" s="714"/>
      <c r="DQP5" s="298"/>
      <c r="DQQ5" s="714"/>
      <c r="DQR5" s="298"/>
      <c r="DQS5" s="714"/>
      <c r="DQT5" s="298"/>
      <c r="DQU5" s="714"/>
      <c r="DQV5" s="298"/>
      <c r="DQW5" s="714"/>
      <c r="DQX5" s="298"/>
      <c r="DQY5" s="714"/>
      <c r="DQZ5" s="298"/>
      <c r="DRA5" s="714"/>
      <c r="DRB5" s="298"/>
      <c r="DRC5" s="714"/>
      <c r="DRD5" s="298"/>
      <c r="DRE5" s="714"/>
      <c r="DRF5" s="298"/>
      <c r="DRG5" s="714"/>
      <c r="DRH5" s="298"/>
      <c r="DRI5" s="714"/>
      <c r="DRJ5" s="298"/>
      <c r="DRK5" s="714"/>
      <c r="DRL5" s="298"/>
      <c r="DRM5" s="714"/>
      <c r="DRN5" s="298"/>
      <c r="DRO5" s="714"/>
      <c r="DRP5" s="298"/>
      <c r="DRQ5" s="714"/>
      <c r="DRR5" s="298"/>
      <c r="DRS5" s="714"/>
      <c r="DRT5" s="298"/>
      <c r="DRU5" s="714"/>
      <c r="DRV5" s="298"/>
      <c r="DRW5" s="714"/>
      <c r="DRX5" s="298"/>
      <c r="DRY5" s="714"/>
      <c r="DRZ5" s="298"/>
      <c r="DSA5" s="714"/>
      <c r="DSB5" s="298"/>
      <c r="DSC5" s="714"/>
      <c r="DSD5" s="298"/>
      <c r="DSE5" s="714"/>
      <c r="DSF5" s="298"/>
      <c r="DSG5" s="714"/>
      <c r="DSH5" s="298"/>
      <c r="DSI5" s="714"/>
      <c r="DSJ5" s="298"/>
      <c r="DSK5" s="714"/>
      <c r="DSL5" s="298"/>
      <c r="DSM5" s="714"/>
      <c r="DSN5" s="298"/>
      <c r="DSO5" s="714"/>
      <c r="DSP5" s="298"/>
      <c r="DSQ5" s="714"/>
      <c r="DSR5" s="298"/>
      <c r="DSS5" s="714"/>
      <c r="DST5" s="298"/>
      <c r="DSU5" s="714"/>
      <c r="DSV5" s="298"/>
      <c r="DSW5" s="714"/>
      <c r="DSX5" s="298"/>
      <c r="DSY5" s="714"/>
      <c r="DSZ5" s="298"/>
      <c r="DTA5" s="714"/>
      <c r="DTB5" s="298"/>
      <c r="DTC5" s="714"/>
      <c r="DTD5" s="298"/>
      <c r="DTE5" s="714"/>
      <c r="DTF5" s="298"/>
      <c r="DTG5" s="714"/>
      <c r="DTH5" s="298"/>
      <c r="DTI5" s="714"/>
      <c r="DTJ5" s="298"/>
      <c r="DTK5" s="714"/>
      <c r="DTL5" s="298"/>
      <c r="DTM5" s="714"/>
      <c r="DTN5" s="298"/>
      <c r="DTO5" s="714"/>
      <c r="DTP5" s="298"/>
      <c r="DTQ5" s="714"/>
      <c r="DTR5" s="298"/>
      <c r="DTS5" s="714"/>
      <c r="DTT5" s="298"/>
      <c r="DTU5" s="714"/>
      <c r="DTV5" s="298"/>
      <c r="DTW5" s="714"/>
      <c r="DTX5" s="298"/>
      <c r="DTY5" s="714"/>
      <c r="DTZ5" s="298"/>
      <c r="DUA5" s="714"/>
      <c r="DUB5" s="298"/>
      <c r="DUC5" s="714"/>
      <c r="DUD5" s="298"/>
      <c r="DUE5" s="714"/>
      <c r="DUF5" s="298"/>
      <c r="DUG5" s="714"/>
      <c r="DUH5" s="298"/>
      <c r="DUI5" s="714"/>
      <c r="DUJ5" s="298"/>
      <c r="DUK5" s="714"/>
      <c r="DUL5" s="298"/>
      <c r="DUM5" s="714"/>
      <c r="DUN5" s="298"/>
      <c r="DUO5" s="714"/>
      <c r="DUP5" s="298"/>
      <c r="DUQ5" s="714"/>
      <c r="DUR5" s="298"/>
      <c r="DUS5" s="714"/>
      <c r="DUT5" s="298"/>
      <c r="DUU5" s="714"/>
      <c r="DUV5" s="298"/>
      <c r="DUW5" s="714"/>
      <c r="DUX5" s="298"/>
      <c r="DUY5" s="714"/>
      <c r="DUZ5" s="298"/>
      <c r="DVA5" s="714"/>
      <c r="DVB5" s="298"/>
      <c r="DVC5" s="714"/>
      <c r="DVD5" s="298"/>
      <c r="DVE5" s="714"/>
      <c r="DVF5" s="298"/>
      <c r="DVG5" s="714"/>
      <c r="DVH5" s="298"/>
      <c r="DVI5" s="714"/>
      <c r="DVJ5" s="298"/>
      <c r="DVK5" s="714"/>
      <c r="DVL5" s="298"/>
      <c r="DVM5" s="714"/>
      <c r="DVN5" s="298"/>
      <c r="DVO5" s="714"/>
      <c r="DVP5" s="298"/>
      <c r="DVQ5" s="714"/>
      <c r="DVR5" s="298"/>
      <c r="DVS5" s="714"/>
      <c r="DVT5" s="298"/>
      <c r="DVU5" s="714"/>
      <c r="DVV5" s="298"/>
      <c r="DVW5" s="714"/>
      <c r="DVX5" s="298"/>
      <c r="DVY5" s="714"/>
      <c r="DVZ5" s="298"/>
      <c r="DWA5" s="714"/>
      <c r="DWB5" s="298"/>
      <c r="DWC5" s="714"/>
      <c r="DWD5" s="298"/>
      <c r="DWE5" s="714"/>
      <c r="DWF5" s="298"/>
      <c r="DWG5" s="714"/>
      <c r="DWH5" s="298"/>
      <c r="DWI5" s="714"/>
      <c r="DWJ5" s="298"/>
      <c r="DWK5" s="714"/>
      <c r="DWL5" s="298"/>
      <c r="DWM5" s="714"/>
      <c r="DWN5" s="298"/>
      <c r="DWO5" s="714"/>
      <c r="DWP5" s="298"/>
      <c r="DWQ5" s="714"/>
      <c r="DWR5" s="298"/>
      <c r="DWS5" s="714"/>
      <c r="DWT5" s="298"/>
      <c r="DWU5" s="714"/>
      <c r="DWV5" s="298"/>
      <c r="DWW5" s="714"/>
      <c r="DWX5" s="298"/>
      <c r="DWY5" s="714"/>
      <c r="DWZ5" s="298"/>
      <c r="DXA5" s="714"/>
      <c r="DXB5" s="298"/>
      <c r="DXC5" s="714"/>
      <c r="DXD5" s="298"/>
      <c r="DXE5" s="714"/>
      <c r="DXF5" s="298"/>
      <c r="DXG5" s="714"/>
      <c r="DXH5" s="298"/>
      <c r="DXI5" s="714"/>
      <c r="DXJ5" s="298"/>
      <c r="DXK5" s="714"/>
      <c r="DXL5" s="298"/>
      <c r="DXM5" s="714"/>
      <c r="DXN5" s="298"/>
      <c r="DXO5" s="714"/>
      <c r="DXP5" s="298"/>
      <c r="DXQ5" s="714"/>
      <c r="DXR5" s="298"/>
      <c r="DXS5" s="714"/>
      <c r="DXT5" s="298"/>
      <c r="DXU5" s="714"/>
      <c r="DXV5" s="298"/>
      <c r="DXW5" s="714"/>
      <c r="DXX5" s="298"/>
      <c r="DXY5" s="714"/>
      <c r="DXZ5" s="298"/>
      <c r="DYA5" s="714"/>
      <c r="DYB5" s="298"/>
      <c r="DYC5" s="714"/>
      <c r="DYD5" s="298"/>
      <c r="DYE5" s="714"/>
      <c r="DYF5" s="298"/>
      <c r="DYG5" s="714"/>
      <c r="DYH5" s="298"/>
      <c r="DYI5" s="714"/>
      <c r="DYJ5" s="298"/>
      <c r="DYK5" s="714"/>
      <c r="DYL5" s="298"/>
      <c r="DYM5" s="714"/>
      <c r="DYN5" s="298"/>
      <c r="DYO5" s="714"/>
      <c r="DYP5" s="298"/>
      <c r="DYQ5" s="714"/>
      <c r="DYR5" s="298"/>
      <c r="DYS5" s="714"/>
      <c r="DYT5" s="298"/>
      <c r="DYU5" s="714"/>
      <c r="DYV5" s="298"/>
      <c r="DYW5" s="714"/>
      <c r="DYX5" s="298"/>
      <c r="DYY5" s="714"/>
      <c r="DYZ5" s="298"/>
      <c r="DZA5" s="714"/>
      <c r="DZB5" s="298"/>
      <c r="DZC5" s="714"/>
      <c r="DZD5" s="298"/>
      <c r="DZE5" s="714"/>
      <c r="DZF5" s="298"/>
      <c r="DZG5" s="714"/>
      <c r="DZH5" s="298"/>
      <c r="DZI5" s="714"/>
      <c r="DZJ5" s="298"/>
      <c r="DZK5" s="714"/>
      <c r="DZL5" s="298"/>
      <c r="DZM5" s="714"/>
      <c r="DZN5" s="298"/>
      <c r="DZO5" s="714"/>
      <c r="DZP5" s="298"/>
      <c r="DZQ5" s="714"/>
      <c r="DZR5" s="298"/>
      <c r="DZS5" s="714"/>
      <c r="DZT5" s="298"/>
      <c r="DZU5" s="714"/>
      <c r="DZV5" s="298"/>
      <c r="DZW5" s="714"/>
      <c r="DZX5" s="298"/>
      <c r="DZY5" s="714"/>
      <c r="DZZ5" s="298"/>
      <c r="EAA5" s="714"/>
      <c r="EAB5" s="298"/>
      <c r="EAC5" s="714"/>
      <c r="EAD5" s="298"/>
      <c r="EAE5" s="714"/>
      <c r="EAF5" s="298"/>
      <c r="EAG5" s="714"/>
      <c r="EAH5" s="298"/>
      <c r="EAI5" s="714"/>
      <c r="EAJ5" s="298"/>
      <c r="EAK5" s="714"/>
      <c r="EAL5" s="298"/>
      <c r="EAM5" s="714"/>
      <c r="EAN5" s="298"/>
      <c r="EAO5" s="714"/>
      <c r="EAP5" s="298"/>
      <c r="EAQ5" s="714"/>
      <c r="EAR5" s="298"/>
      <c r="EAS5" s="714"/>
      <c r="EAT5" s="298"/>
      <c r="EAU5" s="714"/>
      <c r="EAV5" s="298"/>
      <c r="EAW5" s="714"/>
      <c r="EAX5" s="298"/>
      <c r="EAY5" s="714"/>
      <c r="EAZ5" s="298"/>
      <c r="EBA5" s="714"/>
      <c r="EBB5" s="298"/>
      <c r="EBC5" s="714"/>
      <c r="EBD5" s="298"/>
      <c r="EBE5" s="714"/>
      <c r="EBF5" s="298"/>
      <c r="EBG5" s="714"/>
      <c r="EBH5" s="298"/>
      <c r="EBI5" s="714"/>
      <c r="EBJ5" s="298"/>
      <c r="EBK5" s="714"/>
      <c r="EBL5" s="298"/>
      <c r="EBM5" s="714"/>
      <c r="EBN5" s="298"/>
      <c r="EBO5" s="714"/>
      <c r="EBP5" s="298"/>
      <c r="EBQ5" s="714"/>
      <c r="EBR5" s="298"/>
      <c r="EBS5" s="714"/>
      <c r="EBT5" s="298"/>
      <c r="EBU5" s="714"/>
      <c r="EBV5" s="298"/>
      <c r="EBW5" s="714"/>
      <c r="EBX5" s="298"/>
      <c r="EBY5" s="714"/>
      <c r="EBZ5" s="298"/>
      <c r="ECA5" s="714"/>
      <c r="ECB5" s="298"/>
      <c r="ECC5" s="714"/>
      <c r="ECD5" s="298"/>
      <c r="ECE5" s="714"/>
      <c r="ECF5" s="298"/>
      <c r="ECG5" s="714"/>
      <c r="ECH5" s="298"/>
      <c r="ECI5" s="714"/>
      <c r="ECJ5" s="298"/>
      <c r="ECK5" s="714"/>
      <c r="ECL5" s="298"/>
      <c r="ECM5" s="714"/>
      <c r="ECN5" s="298"/>
      <c r="ECO5" s="714"/>
      <c r="ECP5" s="298"/>
      <c r="ECQ5" s="714"/>
      <c r="ECR5" s="298"/>
      <c r="ECS5" s="714"/>
      <c r="ECT5" s="298"/>
      <c r="ECU5" s="714"/>
      <c r="ECV5" s="298"/>
      <c r="ECW5" s="714"/>
      <c r="ECX5" s="298"/>
      <c r="ECY5" s="714"/>
      <c r="ECZ5" s="298"/>
      <c r="EDA5" s="714"/>
      <c r="EDB5" s="298"/>
      <c r="EDC5" s="714"/>
      <c r="EDD5" s="298"/>
      <c r="EDE5" s="714"/>
      <c r="EDF5" s="298"/>
      <c r="EDG5" s="714"/>
      <c r="EDH5" s="298"/>
      <c r="EDI5" s="714"/>
      <c r="EDJ5" s="298"/>
      <c r="EDK5" s="714"/>
      <c r="EDL5" s="298"/>
      <c r="EDM5" s="714"/>
      <c r="EDN5" s="298"/>
      <c r="EDO5" s="714"/>
      <c r="EDP5" s="298"/>
      <c r="EDQ5" s="714"/>
      <c r="EDR5" s="298"/>
      <c r="EDS5" s="714"/>
      <c r="EDT5" s="298"/>
      <c r="EDU5" s="714"/>
      <c r="EDV5" s="298"/>
      <c r="EDW5" s="714"/>
      <c r="EDX5" s="298"/>
      <c r="EDY5" s="714"/>
      <c r="EDZ5" s="298"/>
      <c r="EEA5" s="714"/>
      <c r="EEB5" s="298"/>
      <c r="EEC5" s="714"/>
      <c r="EED5" s="298"/>
      <c r="EEE5" s="714"/>
      <c r="EEF5" s="298"/>
      <c r="EEG5" s="714"/>
      <c r="EEH5" s="298"/>
      <c r="EEI5" s="714"/>
      <c r="EEJ5" s="298"/>
      <c r="EEK5" s="714"/>
      <c r="EEL5" s="298"/>
      <c r="EEM5" s="714"/>
      <c r="EEN5" s="298"/>
      <c r="EEO5" s="714"/>
      <c r="EEP5" s="298"/>
      <c r="EEQ5" s="714"/>
      <c r="EER5" s="298"/>
      <c r="EES5" s="714"/>
      <c r="EET5" s="298"/>
      <c r="EEU5" s="714"/>
      <c r="EEV5" s="298"/>
      <c r="EEW5" s="714"/>
      <c r="EEX5" s="298"/>
      <c r="EEY5" s="714"/>
      <c r="EEZ5" s="298"/>
      <c r="EFA5" s="714"/>
      <c r="EFB5" s="298"/>
      <c r="EFC5" s="714"/>
      <c r="EFD5" s="298"/>
      <c r="EFE5" s="714"/>
      <c r="EFF5" s="298"/>
      <c r="EFG5" s="714"/>
      <c r="EFH5" s="298"/>
      <c r="EFI5" s="714"/>
      <c r="EFJ5" s="298"/>
      <c r="EFK5" s="714"/>
      <c r="EFL5" s="298"/>
      <c r="EFM5" s="714"/>
      <c r="EFN5" s="298"/>
      <c r="EFO5" s="714"/>
      <c r="EFP5" s="298"/>
      <c r="EFQ5" s="714"/>
      <c r="EFR5" s="298"/>
      <c r="EFS5" s="714"/>
      <c r="EFT5" s="298"/>
      <c r="EFU5" s="714"/>
      <c r="EFV5" s="298"/>
      <c r="EFW5" s="714"/>
      <c r="EFX5" s="298"/>
      <c r="EFY5" s="714"/>
      <c r="EFZ5" s="298"/>
      <c r="EGA5" s="714"/>
      <c r="EGB5" s="298"/>
      <c r="EGC5" s="714"/>
      <c r="EGD5" s="298"/>
      <c r="EGE5" s="714"/>
      <c r="EGF5" s="298"/>
      <c r="EGG5" s="714"/>
      <c r="EGH5" s="298"/>
      <c r="EGI5" s="714"/>
      <c r="EGJ5" s="298"/>
      <c r="EGK5" s="714"/>
      <c r="EGL5" s="298"/>
      <c r="EGM5" s="714"/>
      <c r="EGN5" s="298"/>
      <c r="EGO5" s="714"/>
      <c r="EGP5" s="298"/>
      <c r="EGQ5" s="714"/>
      <c r="EGR5" s="298"/>
      <c r="EGS5" s="714"/>
      <c r="EGT5" s="298"/>
      <c r="EGU5" s="714"/>
      <c r="EGV5" s="298"/>
      <c r="EGW5" s="714"/>
      <c r="EGX5" s="298"/>
      <c r="EGY5" s="714"/>
      <c r="EGZ5" s="298"/>
      <c r="EHA5" s="714"/>
      <c r="EHB5" s="298"/>
      <c r="EHC5" s="714"/>
      <c r="EHD5" s="298"/>
      <c r="EHE5" s="714"/>
      <c r="EHF5" s="298"/>
      <c r="EHG5" s="714"/>
      <c r="EHH5" s="298"/>
      <c r="EHI5" s="714"/>
      <c r="EHJ5" s="298"/>
      <c r="EHK5" s="714"/>
      <c r="EHL5" s="298"/>
      <c r="EHM5" s="714"/>
      <c r="EHN5" s="298"/>
      <c r="EHO5" s="714"/>
      <c r="EHP5" s="298"/>
      <c r="EHQ5" s="714"/>
      <c r="EHR5" s="298"/>
      <c r="EHS5" s="714"/>
      <c r="EHT5" s="298"/>
      <c r="EHU5" s="714"/>
      <c r="EHV5" s="298"/>
      <c r="EHW5" s="714"/>
      <c r="EHX5" s="298"/>
      <c r="EHY5" s="714"/>
      <c r="EHZ5" s="298"/>
      <c r="EIA5" s="714"/>
      <c r="EIB5" s="298"/>
      <c r="EIC5" s="714"/>
      <c r="EID5" s="298"/>
      <c r="EIE5" s="714"/>
      <c r="EIF5" s="298"/>
      <c r="EIG5" s="714"/>
      <c r="EIH5" s="298"/>
      <c r="EII5" s="714"/>
      <c r="EIJ5" s="298"/>
      <c r="EIK5" s="714"/>
      <c r="EIL5" s="298"/>
      <c r="EIM5" s="714"/>
      <c r="EIN5" s="298"/>
      <c r="EIO5" s="714"/>
      <c r="EIP5" s="298"/>
      <c r="EIQ5" s="714"/>
      <c r="EIR5" s="298"/>
      <c r="EIS5" s="714"/>
      <c r="EIT5" s="298"/>
      <c r="EIU5" s="714"/>
      <c r="EIV5" s="298"/>
      <c r="EIW5" s="714"/>
      <c r="EIX5" s="298"/>
      <c r="EIY5" s="714"/>
      <c r="EIZ5" s="298"/>
      <c r="EJA5" s="714"/>
      <c r="EJB5" s="298"/>
      <c r="EJC5" s="714"/>
      <c r="EJD5" s="298"/>
      <c r="EJE5" s="714"/>
      <c r="EJF5" s="298"/>
      <c r="EJG5" s="714"/>
      <c r="EJH5" s="298"/>
      <c r="EJI5" s="714"/>
      <c r="EJJ5" s="298"/>
      <c r="EJK5" s="714"/>
      <c r="EJL5" s="298"/>
      <c r="EJM5" s="714"/>
      <c r="EJN5" s="298"/>
      <c r="EJO5" s="714"/>
      <c r="EJP5" s="298"/>
      <c r="EJQ5" s="714"/>
      <c r="EJR5" s="298"/>
      <c r="EJS5" s="714"/>
      <c r="EJT5" s="298"/>
      <c r="EJU5" s="714"/>
      <c r="EJV5" s="298"/>
      <c r="EJW5" s="714"/>
      <c r="EJX5" s="298"/>
      <c r="EJY5" s="714"/>
      <c r="EJZ5" s="298"/>
      <c r="EKA5" s="714"/>
      <c r="EKB5" s="298"/>
      <c r="EKC5" s="714"/>
      <c r="EKD5" s="298"/>
      <c r="EKE5" s="714"/>
      <c r="EKF5" s="298"/>
      <c r="EKG5" s="714"/>
      <c r="EKH5" s="298"/>
      <c r="EKI5" s="714"/>
      <c r="EKJ5" s="298"/>
      <c r="EKK5" s="714"/>
      <c r="EKL5" s="298"/>
      <c r="EKM5" s="714"/>
      <c r="EKN5" s="298"/>
      <c r="EKO5" s="714"/>
      <c r="EKP5" s="298"/>
      <c r="EKQ5" s="714"/>
      <c r="EKR5" s="298"/>
      <c r="EKS5" s="714"/>
      <c r="EKT5" s="298"/>
      <c r="EKU5" s="714"/>
      <c r="EKV5" s="298"/>
      <c r="EKW5" s="714"/>
      <c r="EKX5" s="298"/>
      <c r="EKY5" s="714"/>
      <c r="EKZ5" s="298"/>
      <c r="ELA5" s="714"/>
      <c r="ELB5" s="298"/>
      <c r="ELC5" s="714"/>
      <c r="ELD5" s="298"/>
      <c r="ELE5" s="714"/>
      <c r="ELF5" s="298"/>
      <c r="ELG5" s="714"/>
      <c r="ELH5" s="298"/>
      <c r="ELI5" s="714"/>
      <c r="ELJ5" s="298"/>
      <c r="ELK5" s="714"/>
      <c r="ELL5" s="298"/>
      <c r="ELM5" s="714"/>
      <c r="ELN5" s="298"/>
      <c r="ELO5" s="714"/>
      <c r="ELP5" s="298"/>
      <c r="ELQ5" s="714"/>
      <c r="ELR5" s="298"/>
      <c r="ELS5" s="714"/>
      <c r="ELT5" s="298"/>
      <c r="ELU5" s="714"/>
      <c r="ELV5" s="298"/>
      <c r="ELW5" s="714"/>
      <c r="ELX5" s="298"/>
      <c r="ELY5" s="714"/>
      <c r="ELZ5" s="298"/>
      <c r="EMA5" s="714"/>
      <c r="EMB5" s="298"/>
      <c r="EMC5" s="714"/>
      <c r="EMD5" s="298"/>
      <c r="EME5" s="714"/>
      <c r="EMF5" s="298"/>
      <c r="EMG5" s="714"/>
      <c r="EMH5" s="298"/>
      <c r="EMI5" s="714"/>
      <c r="EMJ5" s="298"/>
      <c r="EMK5" s="714"/>
      <c r="EML5" s="298"/>
      <c r="EMM5" s="714"/>
      <c r="EMN5" s="298"/>
      <c r="EMO5" s="714"/>
      <c r="EMP5" s="298"/>
      <c r="EMQ5" s="714"/>
      <c r="EMR5" s="298"/>
      <c r="EMS5" s="714"/>
      <c r="EMT5" s="298"/>
      <c r="EMU5" s="714"/>
      <c r="EMV5" s="298"/>
      <c r="EMW5" s="714"/>
      <c r="EMX5" s="298"/>
      <c r="EMY5" s="714"/>
      <c r="EMZ5" s="298"/>
      <c r="ENA5" s="714"/>
      <c r="ENB5" s="298"/>
      <c r="ENC5" s="714"/>
      <c r="END5" s="298"/>
      <c r="ENE5" s="714"/>
      <c r="ENF5" s="298"/>
      <c r="ENG5" s="714"/>
      <c r="ENH5" s="298"/>
      <c r="ENI5" s="714"/>
      <c r="ENJ5" s="298"/>
      <c r="ENK5" s="714"/>
      <c r="ENL5" s="298"/>
      <c r="ENM5" s="714"/>
      <c r="ENN5" s="298"/>
      <c r="ENO5" s="714"/>
      <c r="ENP5" s="298"/>
      <c r="ENQ5" s="714"/>
      <c r="ENR5" s="298"/>
      <c r="ENS5" s="714"/>
      <c r="ENT5" s="298"/>
      <c r="ENU5" s="714"/>
      <c r="ENV5" s="298"/>
      <c r="ENW5" s="714"/>
      <c r="ENX5" s="298"/>
      <c r="ENY5" s="714"/>
      <c r="ENZ5" s="298"/>
      <c r="EOA5" s="714"/>
      <c r="EOB5" s="298"/>
      <c r="EOC5" s="714"/>
      <c r="EOD5" s="298"/>
      <c r="EOE5" s="714"/>
      <c r="EOF5" s="298"/>
      <c r="EOG5" s="714"/>
      <c r="EOH5" s="298"/>
      <c r="EOI5" s="714"/>
      <c r="EOJ5" s="298"/>
      <c r="EOK5" s="714"/>
      <c r="EOL5" s="298"/>
      <c r="EOM5" s="714"/>
      <c r="EON5" s="298"/>
      <c r="EOO5" s="714"/>
      <c r="EOP5" s="298"/>
      <c r="EOQ5" s="714"/>
      <c r="EOR5" s="298"/>
      <c r="EOS5" s="714"/>
      <c r="EOT5" s="298"/>
      <c r="EOU5" s="714"/>
      <c r="EOV5" s="298"/>
      <c r="EOW5" s="714"/>
      <c r="EOX5" s="298"/>
      <c r="EOY5" s="714"/>
      <c r="EOZ5" s="298"/>
      <c r="EPA5" s="714"/>
      <c r="EPB5" s="298"/>
      <c r="EPC5" s="714"/>
      <c r="EPD5" s="298"/>
      <c r="EPE5" s="714"/>
      <c r="EPF5" s="298"/>
      <c r="EPG5" s="714"/>
      <c r="EPH5" s="298"/>
      <c r="EPI5" s="714"/>
      <c r="EPJ5" s="298"/>
      <c r="EPK5" s="714"/>
      <c r="EPL5" s="298"/>
      <c r="EPM5" s="714"/>
      <c r="EPN5" s="298"/>
      <c r="EPO5" s="714"/>
      <c r="EPP5" s="298"/>
      <c r="EPQ5" s="714"/>
      <c r="EPR5" s="298"/>
      <c r="EPS5" s="714"/>
      <c r="EPT5" s="298"/>
      <c r="EPU5" s="714"/>
      <c r="EPV5" s="298"/>
      <c r="EPW5" s="714"/>
      <c r="EPX5" s="298"/>
      <c r="EPY5" s="714"/>
      <c r="EPZ5" s="298"/>
      <c r="EQA5" s="714"/>
      <c r="EQB5" s="298"/>
      <c r="EQC5" s="714"/>
      <c r="EQD5" s="298"/>
      <c r="EQE5" s="714"/>
      <c r="EQF5" s="298"/>
      <c r="EQG5" s="714"/>
      <c r="EQH5" s="298"/>
      <c r="EQI5" s="714"/>
      <c r="EQJ5" s="298"/>
      <c r="EQK5" s="714"/>
      <c r="EQL5" s="298"/>
      <c r="EQM5" s="714"/>
      <c r="EQN5" s="298"/>
      <c r="EQO5" s="714"/>
      <c r="EQP5" s="298"/>
      <c r="EQQ5" s="714"/>
      <c r="EQR5" s="298"/>
      <c r="EQS5" s="714"/>
      <c r="EQT5" s="298"/>
      <c r="EQU5" s="714"/>
      <c r="EQV5" s="298"/>
      <c r="EQW5" s="714"/>
      <c r="EQX5" s="298"/>
      <c r="EQY5" s="714"/>
      <c r="EQZ5" s="298"/>
      <c r="ERA5" s="714"/>
      <c r="ERB5" s="298"/>
      <c r="ERC5" s="714"/>
      <c r="ERD5" s="298"/>
      <c r="ERE5" s="714"/>
      <c r="ERF5" s="298"/>
      <c r="ERG5" s="714"/>
      <c r="ERH5" s="298"/>
      <c r="ERI5" s="714"/>
      <c r="ERJ5" s="298"/>
      <c r="ERK5" s="714"/>
      <c r="ERL5" s="298"/>
      <c r="ERM5" s="714"/>
      <c r="ERN5" s="298"/>
      <c r="ERO5" s="714"/>
      <c r="ERP5" s="298"/>
      <c r="ERQ5" s="714"/>
      <c r="ERR5" s="298"/>
      <c r="ERS5" s="714"/>
      <c r="ERT5" s="298"/>
      <c r="ERU5" s="714"/>
      <c r="ERV5" s="298"/>
      <c r="ERW5" s="714"/>
      <c r="ERX5" s="298"/>
      <c r="ERY5" s="714"/>
      <c r="ERZ5" s="298"/>
      <c r="ESA5" s="714"/>
      <c r="ESB5" s="298"/>
      <c r="ESC5" s="714"/>
      <c r="ESD5" s="298"/>
      <c r="ESE5" s="714"/>
      <c r="ESF5" s="298"/>
      <c r="ESG5" s="714"/>
      <c r="ESH5" s="298"/>
      <c r="ESI5" s="714"/>
      <c r="ESJ5" s="298"/>
      <c r="ESK5" s="714"/>
      <c r="ESL5" s="298"/>
      <c r="ESM5" s="714"/>
      <c r="ESN5" s="298"/>
      <c r="ESO5" s="714"/>
      <c r="ESP5" s="298"/>
      <c r="ESQ5" s="714"/>
      <c r="ESR5" s="298"/>
      <c r="ESS5" s="714"/>
      <c r="EST5" s="298"/>
      <c r="ESU5" s="714"/>
      <c r="ESV5" s="298"/>
      <c r="ESW5" s="714"/>
      <c r="ESX5" s="298"/>
      <c r="ESY5" s="714"/>
      <c r="ESZ5" s="298"/>
      <c r="ETA5" s="714"/>
      <c r="ETB5" s="298"/>
      <c r="ETC5" s="714"/>
      <c r="ETD5" s="298"/>
      <c r="ETE5" s="714"/>
      <c r="ETF5" s="298"/>
      <c r="ETG5" s="714"/>
      <c r="ETH5" s="298"/>
      <c r="ETI5" s="714"/>
      <c r="ETJ5" s="298"/>
      <c r="ETK5" s="714"/>
      <c r="ETL5" s="298"/>
      <c r="ETM5" s="714"/>
      <c r="ETN5" s="298"/>
      <c r="ETO5" s="714"/>
      <c r="ETP5" s="298"/>
      <c r="ETQ5" s="714"/>
      <c r="ETR5" s="298"/>
      <c r="ETS5" s="714"/>
      <c r="ETT5" s="298"/>
      <c r="ETU5" s="714"/>
      <c r="ETV5" s="298"/>
      <c r="ETW5" s="714"/>
      <c r="ETX5" s="298"/>
      <c r="ETY5" s="714"/>
      <c r="ETZ5" s="298"/>
      <c r="EUA5" s="714"/>
      <c r="EUB5" s="298"/>
      <c r="EUC5" s="714"/>
      <c r="EUD5" s="298"/>
      <c r="EUE5" s="714"/>
      <c r="EUF5" s="298"/>
      <c r="EUG5" s="714"/>
      <c r="EUH5" s="298"/>
      <c r="EUI5" s="714"/>
      <c r="EUJ5" s="298"/>
      <c r="EUK5" s="714"/>
      <c r="EUL5" s="298"/>
      <c r="EUM5" s="714"/>
      <c r="EUN5" s="298"/>
      <c r="EUO5" s="714"/>
      <c r="EUP5" s="298"/>
      <c r="EUQ5" s="714"/>
      <c r="EUR5" s="298"/>
      <c r="EUS5" s="714"/>
      <c r="EUT5" s="298"/>
      <c r="EUU5" s="714"/>
      <c r="EUV5" s="298"/>
      <c r="EUW5" s="714"/>
      <c r="EUX5" s="298"/>
      <c r="EUY5" s="714"/>
      <c r="EUZ5" s="298"/>
      <c r="EVA5" s="714"/>
      <c r="EVB5" s="298"/>
      <c r="EVC5" s="714"/>
      <c r="EVD5" s="298"/>
      <c r="EVE5" s="714"/>
      <c r="EVF5" s="298"/>
      <c r="EVG5" s="714"/>
      <c r="EVH5" s="298"/>
      <c r="EVI5" s="714"/>
      <c r="EVJ5" s="298"/>
      <c r="EVK5" s="714"/>
      <c r="EVL5" s="298"/>
      <c r="EVM5" s="714"/>
      <c r="EVN5" s="298"/>
      <c r="EVO5" s="714"/>
      <c r="EVP5" s="298"/>
      <c r="EVQ5" s="714"/>
      <c r="EVR5" s="298"/>
      <c r="EVS5" s="714"/>
      <c r="EVT5" s="298"/>
      <c r="EVU5" s="714"/>
      <c r="EVV5" s="298"/>
      <c r="EVW5" s="714"/>
      <c r="EVX5" s="298"/>
      <c r="EVY5" s="714"/>
      <c r="EVZ5" s="298"/>
      <c r="EWA5" s="714"/>
      <c r="EWB5" s="298"/>
      <c r="EWC5" s="714"/>
      <c r="EWD5" s="298"/>
      <c r="EWE5" s="714"/>
      <c r="EWF5" s="298"/>
      <c r="EWG5" s="714"/>
      <c r="EWH5" s="298"/>
      <c r="EWI5" s="714"/>
      <c r="EWJ5" s="298"/>
      <c r="EWK5" s="714"/>
      <c r="EWL5" s="298"/>
      <c r="EWM5" s="714"/>
      <c r="EWN5" s="298"/>
      <c r="EWO5" s="714"/>
      <c r="EWP5" s="298"/>
      <c r="EWQ5" s="714"/>
      <c r="EWR5" s="298"/>
      <c r="EWS5" s="714"/>
      <c r="EWT5" s="298"/>
      <c r="EWU5" s="714"/>
      <c r="EWV5" s="298"/>
      <c r="EWW5" s="714"/>
      <c r="EWX5" s="298"/>
      <c r="EWY5" s="714"/>
      <c r="EWZ5" s="298"/>
      <c r="EXA5" s="714"/>
      <c r="EXB5" s="298"/>
      <c r="EXC5" s="714"/>
      <c r="EXD5" s="298"/>
      <c r="EXE5" s="714"/>
      <c r="EXF5" s="298"/>
      <c r="EXG5" s="714"/>
      <c r="EXH5" s="298"/>
      <c r="EXI5" s="714"/>
      <c r="EXJ5" s="298"/>
      <c r="EXK5" s="714"/>
      <c r="EXL5" s="298"/>
      <c r="EXM5" s="714"/>
      <c r="EXN5" s="298"/>
      <c r="EXO5" s="714"/>
      <c r="EXP5" s="298"/>
      <c r="EXQ5" s="714"/>
      <c r="EXR5" s="298"/>
      <c r="EXS5" s="714"/>
      <c r="EXT5" s="298"/>
      <c r="EXU5" s="714"/>
      <c r="EXV5" s="298"/>
      <c r="EXW5" s="714"/>
      <c r="EXX5" s="298"/>
      <c r="EXY5" s="714"/>
      <c r="EXZ5" s="298"/>
      <c r="EYA5" s="714"/>
      <c r="EYB5" s="298"/>
      <c r="EYC5" s="714"/>
      <c r="EYD5" s="298"/>
      <c r="EYE5" s="714"/>
      <c r="EYF5" s="298"/>
      <c r="EYG5" s="714"/>
      <c r="EYH5" s="298"/>
      <c r="EYI5" s="714"/>
      <c r="EYJ5" s="298"/>
      <c r="EYK5" s="714"/>
      <c r="EYL5" s="298"/>
      <c r="EYM5" s="714"/>
      <c r="EYN5" s="298"/>
      <c r="EYO5" s="714"/>
      <c r="EYP5" s="298"/>
      <c r="EYQ5" s="714"/>
      <c r="EYR5" s="298"/>
      <c r="EYS5" s="714"/>
      <c r="EYT5" s="298"/>
      <c r="EYU5" s="714"/>
      <c r="EYV5" s="298"/>
      <c r="EYW5" s="714"/>
      <c r="EYX5" s="298"/>
      <c r="EYY5" s="714"/>
      <c r="EYZ5" s="298"/>
      <c r="EZA5" s="714"/>
      <c r="EZB5" s="298"/>
      <c r="EZC5" s="714"/>
      <c r="EZD5" s="298"/>
      <c r="EZE5" s="714"/>
      <c r="EZF5" s="298"/>
      <c r="EZG5" s="714"/>
      <c r="EZH5" s="298"/>
      <c r="EZI5" s="714"/>
      <c r="EZJ5" s="298"/>
      <c r="EZK5" s="714"/>
      <c r="EZL5" s="298"/>
      <c r="EZM5" s="714"/>
      <c r="EZN5" s="298"/>
      <c r="EZO5" s="714"/>
      <c r="EZP5" s="298"/>
      <c r="EZQ5" s="714"/>
      <c r="EZR5" s="298"/>
      <c r="EZS5" s="714"/>
      <c r="EZT5" s="298"/>
      <c r="EZU5" s="714"/>
      <c r="EZV5" s="298"/>
      <c r="EZW5" s="714"/>
      <c r="EZX5" s="298"/>
      <c r="EZY5" s="714"/>
      <c r="EZZ5" s="298"/>
      <c r="FAA5" s="714"/>
      <c r="FAB5" s="298"/>
      <c r="FAC5" s="714"/>
      <c r="FAD5" s="298"/>
      <c r="FAE5" s="714"/>
      <c r="FAF5" s="298"/>
      <c r="FAG5" s="714"/>
      <c r="FAH5" s="298"/>
      <c r="FAI5" s="714"/>
      <c r="FAJ5" s="298"/>
      <c r="FAK5" s="714"/>
      <c r="FAL5" s="298"/>
      <c r="FAM5" s="714"/>
      <c r="FAN5" s="298"/>
      <c r="FAO5" s="714"/>
      <c r="FAP5" s="298"/>
      <c r="FAQ5" s="714"/>
      <c r="FAR5" s="298"/>
      <c r="FAS5" s="714"/>
      <c r="FAT5" s="298"/>
      <c r="FAU5" s="714"/>
      <c r="FAV5" s="298"/>
      <c r="FAW5" s="714"/>
      <c r="FAX5" s="298"/>
      <c r="FAY5" s="714"/>
      <c r="FAZ5" s="298"/>
      <c r="FBA5" s="714"/>
      <c r="FBB5" s="298"/>
      <c r="FBC5" s="714"/>
      <c r="FBD5" s="298"/>
      <c r="FBE5" s="714"/>
      <c r="FBF5" s="298"/>
      <c r="FBG5" s="714"/>
      <c r="FBH5" s="298"/>
      <c r="FBI5" s="714"/>
      <c r="FBJ5" s="298"/>
      <c r="FBK5" s="714"/>
      <c r="FBL5" s="298"/>
      <c r="FBM5" s="714"/>
      <c r="FBN5" s="298"/>
      <c r="FBO5" s="714"/>
      <c r="FBP5" s="298"/>
      <c r="FBQ5" s="714"/>
      <c r="FBR5" s="298"/>
      <c r="FBS5" s="714"/>
      <c r="FBT5" s="298"/>
      <c r="FBU5" s="714"/>
      <c r="FBV5" s="298"/>
      <c r="FBW5" s="714"/>
      <c r="FBX5" s="298"/>
      <c r="FBY5" s="714"/>
      <c r="FBZ5" s="298"/>
      <c r="FCA5" s="714"/>
      <c r="FCB5" s="298"/>
      <c r="FCC5" s="714"/>
      <c r="FCD5" s="298"/>
      <c r="FCE5" s="714"/>
      <c r="FCF5" s="298"/>
      <c r="FCG5" s="714"/>
      <c r="FCH5" s="298"/>
      <c r="FCI5" s="714"/>
      <c r="FCJ5" s="298"/>
      <c r="FCK5" s="714"/>
      <c r="FCL5" s="298"/>
      <c r="FCM5" s="714"/>
      <c r="FCN5" s="298"/>
      <c r="FCO5" s="714"/>
      <c r="FCP5" s="298"/>
      <c r="FCQ5" s="714"/>
      <c r="FCR5" s="298"/>
      <c r="FCS5" s="714"/>
      <c r="FCT5" s="298"/>
      <c r="FCU5" s="714"/>
      <c r="FCV5" s="298"/>
      <c r="FCW5" s="714"/>
      <c r="FCX5" s="298"/>
      <c r="FCY5" s="714"/>
      <c r="FCZ5" s="298"/>
      <c r="FDA5" s="714"/>
      <c r="FDB5" s="298"/>
      <c r="FDC5" s="714"/>
      <c r="FDD5" s="298"/>
      <c r="FDE5" s="714"/>
      <c r="FDF5" s="298"/>
      <c r="FDG5" s="714"/>
      <c r="FDH5" s="298"/>
      <c r="FDI5" s="714"/>
      <c r="FDJ5" s="298"/>
      <c r="FDK5" s="714"/>
      <c r="FDL5" s="298"/>
      <c r="FDM5" s="714"/>
      <c r="FDN5" s="298"/>
      <c r="FDO5" s="714"/>
      <c r="FDP5" s="298"/>
      <c r="FDQ5" s="714"/>
      <c r="FDR5" s="298"/>
      <c r="FDS5" s="714"/>
      <c r="FDT5" s="298"/>
      <c r="FDU5" s="714"/>
      <c r="FDV5" s="298"/>
      <c r="FDW5" s="714"/>
      <c r="FDX5" s="298"/>
      <c r="FDY5" s="714"/>
      <c r="FDZ5" s="298"/>
      <c r="FEA5" s="714"/>
      <c r="FEB5" s="298"/>
      <c r="FEC5" s="714"/>
      <c r="FED5" s="298"/>
      <c r="FEE5" s="714"/>
      <c r="FEF5" s="298"/>
      <c r="FEG5" s="714"/>
      <c r="FEH5" s="298"/>
      <c r="FEI5" s="714"/>
      <c r="FEJ5" s="298"/>
      <c r="FEK5" s="714"/>
      <c r="FEL5" s="298"/>
      <c r="FEM5" s="714"/>
      <c r="FEN5" s="298"/>
      <c r="FEO5" s="714"/>
      <c r="FEP5" s="298"/>
      <c r="FEQ5" s="714"/>
      <c r="FER5" s="298"/>
      <c r="FES5" s="714"/>
      <c r="FET5" s="298"/>
      <c r="FEU5" s="714"/>
      <c r="FEV5" s="298"/>
      <c r="FEW5" s="714"/>
      <c r="FEX5" s="298"/>
      <c r="FEY5" s="714"/>
      <c r="FEZ5" s="298"/>
      <c r="FFA5" s="714"/>
      <c r="FFB5" s="298"/>
      <c r="FFC5" s="714"/>
      <c r="FFD5" s="298"/>
      <c r="FFE5" s="714"/>
      <c r="FFF5" s="298"/>
      <c r="FFG5" s="714"/>
      <c r="FFH5" s="298"/>
      <c r="FFI5" s="714"/>
      <c r="FFJ5" s="298"/>
      <c r="FFK5" s="714"/>
      <c r="FFL5" s="298"/>
      <c r="FFM5" s="714"/>
      <c r="FFN5" s="298"/>
      <c r="FFO5" s="714"/>
      <c r="FFP5" s="298"/>
      <c r="FFQ5" s="714"/>
      <c r="FFR5" s="298"/>
      <c r="FFS5" s="714"/>
      <c r="FFT5" s="298"/>
      <c r="FFU5" s="714"/>
      <c r="FFV5" s="298"/>
      <c r="FFW5" s="714"/>
      <c r="FFX5" s="298"/>
      <c r="FFY5" s="714"/>
      <c r="FFZ5" s="298"/>
      <c r="FGA5" s="714"/>
      <c r="FGB5" s="298"/>
      <c r="FGC5" s="714"/>
      <c r="FGD5" s="298"/>
      <c r="FGE5" s="714"/>
      <c r="FGF5" s="298"/>
      <c r="FGG5" s="714"/>
      <c r="FGH5" s="298"/>
      <c r="FGI5" s="714"/>
      <c r="FGJ5" s="298"/>
      <c r="FGK5" s="714"/>
      <c r="FGL5" s="298"/>
      <c r="FGM5" s="714"/>
      <c r="FGN5" s="298"/>
      <c r="FGO5" s="714"/>
      <c r="FGP5" s="298"/>
      <c r="FGQ5" s="714"/>
      <c r="FGR5" s="298"/>
      <c r="FGS5" s="714"/>
      <c r="FGT5" s="298"/>
      <c r="FGU5" s="714"/>
      <c r="FGV5" s="298"/>
      <c r="FGW5" s="714"/>
      <c r="FGX5" s="298"/>
      <c r="FGY5" s="714"/>
      <c r="FGZ5" s="298"/>
      <c r="FHA5" s="714"/>
      <c r="FHB5" s="298"/>
      <c r="FHC5" s="714"/>
      <c r="FHD5" s="298"/>
      <c r="FHE5" s="714"/>
      <c r="FHF5" s="298"/>
      <c r="FHG5" s="714"/>
      <c r="FHH5" s="298"/>
      <c r="FHI5" s="714"/>
      <c r="FHJ5" s="298"/>
      <c r="FHK5" s="714"/>
      <c r="FHL5" s="298"/>
      <c r="FHM5" s="714"/>
      <c r="FHN5" s="298"/>
      <c r="FHO5" s="714"/>
      <c r="FHP5" s="298"/>
      <c r="FHQ5" s="714"/>
      <c r="FHR5" s="298"/>
      <c r="FHS5" s="714"/>
      <c r="FHT5" s="298"/>
      <c r="FHU5" s="714"/>
      <c r="FHV5" s="298"/>
      <c r="FHW5" s="714"/>
      <c r="FHX5" s="298"/>
      <c r="FHY5" s="714"/>
      <c r="FHZ5" s="298"/>
      <c r="FIA5" s="714"/>
      <c r="FIB5" s="298"/>
      <c r="FIC5" s="714"/>
      <c r="FID5" s="298"/>
      <c r="FIE5" s="714"/>
      <c r="FIF5" s="298"/>
      <c r="FIG5" s="714"/>
      <c r="FIH5" s="298"/>
      <c r="FII5" s="714"/>
      <c r="FIJ5" s="298"/>
      <c r="FIK5" s="714"/>
      <c r="FIL5" s="298"/>
      <c r="FIM5" s="714"/>
      <c r="FIN5" s="298"/>
      <c r="FIO5" s="714"/>
      <c r="FIP5" s="298"/>
      <c r="FIQ5" s="714"/>
      <c r="FIR5" s="298"/>
      <c r="FIS5" s="714"/>
      <c r="FIT5" s="298"/>
      <c r="FIU5" s="714"/>
      <c r="FIV5" s="298"/>
      <c r="FIW5" s="714"/>
      <c r="FIX5" s="298"/>
      <c r="FIY5" s="714"/>
      <c r="FIZ5" s="298"/>
      <c r="FJA5" s="714"/>
      <c r="FJB5" s="298"/>
      <c r="FJC5" s="714"/>
      <c r="FJD5" s="298"/>
      <c r="FJE5" s="714"/>
      <c r="FJF5" s="298"/>
      <c r="FJG5" s="714"/>
      <c r="FJH5" s="298"/>
      <c r="FJI5" s="714"/>
      <c r="FJJ5" s="298"/>
      <c r="FJK5" s="714"/>
      <c r="FJL5" s="298"/>
      <c r="FJM5" s="714"/>
      <c r="FJN5" s="298"/>
      <c r="FJO5" s="714"/>
      <c r="FJP5" s="298"/>
      <c r="FJQ5" s="714"/>
      <c r="FJR5" s="298"/>
      <c r="FJS5" s="714"/>
      <c r="FJT5" s="298"/>
      <c r="FJU5" s="714"/>
      <c r="FJV5" s="298"/>
      <c r="FJW5" s="714"/>
      <c r="FJX5" s="298"/>
      <c r="FJY5" s="714"/>
      <c r="FJZ5" s="298"/>
      <c r="FKA5" s="714"/>
      <c r="FKB5" s="298"/>
      <c r="FKC5" s="714"/>
      <c r="FKD5" s="298"/>
      <c r="FKE5" s="714"/>
      <c r="FKF5" s="298"/>
      <c r="FKG5" s="714"/>
      <c r="FKH5" s="298"/>
      <c r="FKI5" s="714"/>
      <c r="FKJ5" s="298"/>
      <c r="FKK5" s="714"/>
      <c r="FKL5" s="298"/>
      <c r="FKM5" s="714"/>
      <c r="FKN5" s="298"/>
      <c r="FKO5" s="714"/>
      <c r="FKP5" s="298"/>
      <c r="FKQ5" s="714"/>
      <c r="FKR5" s="298"/>
      <c r="FKS5" s="714"/>
      <c r="FKT5" s="298"/>
      <c r="FKU5" s="714"/>
      <c r="FKV5" s="298"/>
      <c r="FKW5" s="714"/>
      <c r="FKX5" s="298"/>
      <c r="FKY5" s="714"/>
      <c r="FKZ5" s="298"/>
      <c r="FLA5" s="714"/>
      <c r="FLB5" s="298"/>
      <c r="FLC5" s="714"/>
      <c r="FLD5" s="298"/>
      <c r="FLE5" s="714"/>
      <c r="FLF5" s="298"/>
      <c r="FLG5" s="714"/>
      <c r="FLH5" s="298"/>
      <c r="FLI5" s="714"/>
      <c r="FLJ5" s="298"/>
      <c r="FLK5" s="714"/>
      <c r="FLL5" s="298"/>
      <c r="FLM5" s="714"/>
      <c r="FLN5" s="298"/>
      <c r="FLO5" s="714"/>
      <c r="FLP5" s="298"/>
      <c r="FLQ5" s="714"/>
      <c r="FLR5" s="298"/>
      <c r="FLS5" s="714"/>
      <c r="FLT5" s="298"/>
      <c r="FLU5" s="714"/>
      <c r="FLV5" s="298"/>
      <c r="FLW5" s="714"/>
      <c r="FLX5" s="298"/>
      <c r="FLY5" s="714"/>
      <c r="FLZ5" s="298"/>
      <c r="FMA5" s="714"/>
      <c r="FMB5" s="298"/>
      <c r="FMC5" s="714"/>
      <c r="FMD5" s="298"/>
      <c r="FME5" s="714"/>
      <c r="FMF5" s="298"/>
      <c r="FMG5" s="714"/>
      <c r="FMH5" s="298"/>
      <c r="FMI5" s="714"/>
      <c r="FMJ5" s="298"/>
      <c r="FMK5" s="714"/>
      <c r="FML5" s="298"/>
      <c r="FMM5" s="714"/>
      <c r="FMN5" s="298"/>
      <c r="FMO5" s="714"/>
      <c r="FMP5" s="298"/>
      <c r="FMQ5" s="714"/>
      <c r="FMR5" s="298"/>
      <c r="FMS5" s="714"/>
      <c r="FMT5" s="298"/>
      <c r="FMU5" s="714"/>
      <c r="FMV5" s="298"/>
      <c r="FMW5" s="714"/>
      <c r="FMX5" s="298"/>
      <c r="FMY5" s="714"/>
      <c r="FMZ5" s="298"/>
      <c r="FNA5" s="714"/>
      <c r="FNB5" s="298"/>
      <c r="FNC5" s="714"/>
      <c r="FND5" s="298"/>
      <c r="FNE5" s="714"/>
      <c r="FNF5" s="298"/>
      <c r="FNG5" s="714"/>
      <c r="FNH5" s="298"/>
      <c r="FNI5" s="714"/>
      <c r="FNJ5" s="298"/>
      <c r="FNK5" s="714"/>
      <c r="FNL5" s="298"/>
      <c r="FNM5" s="714"/>
      <c r="FNN5" s="298"/>
      <c r="FNO5" s="714"/>
      <c r="FNP5" s="298"/>
      <c r="FNQ5" s="714"/>
      <c r="FNR5" s="298"/>
      <c r="FNS5" s="714"/>
      <c r="FNT5" s="298"/>
      <c r="FNU5" s="714"/>
      <c r="FNV5" s="298"/>
      <c r="FNW5" s="714"/>
      <c r="FNX5" s="298"/>
      <c r="FNY5" s="714"/>
      <c r="FNZ5" s="298"/>
      <c r="FOA5" s="714"/>
      <c r="FOB5" s="298"/>
      <c r="FOC5" s="714"/>
      <c r="FOD5" s="298"/>
      <c r="FOE5" s="714"/>
      <c r="FOF5" s="298"/>
      <c r="FOG5" s="714"/>
      <c r="FOH5" s="298"/>
      <c r="FOI5" s="714"/>
      <c r="FOJ5" s="298"/>
      <c r="FOK5" s="714"/>
      <c r="FOL5" s="298"/>
      <c r="FOM5" s="714"/>
      <c r="FON5" s="298"/>
      <c r="FOO5" s="714"/>
      <c r="FOP5" s="298"/>
      <c r="FOQ5" s="714"/>
      <c r="FOR5" s="298"/>
      <c r="FOS5" s="714"/>
      <c r="FOT5" s="298"/>
      <c r="FOU5" s="714"/>
      <c r="FOV5" s="298"/>
      <c r="FOW5" s="714"/>
      <c r="FOX5" s="298"/>
      <c r="FOY5" s="714"/>
      <c r="FOZ5" s="298"/>
      <c r="FPA5" s="714"/>
      <c r="FPB5" s="298"/>
      <c r="FPC5" s="714"/>
      <c r="FPD5" s="298"/>
      <c r="FPE5" s="714"/>
      <c r="FPF5" s="298"/>
      <c r="FPG5" s="714"/>
      <c r="FPH5" s="298"/>
      <c r="FPI5" s="714"/>
      <c r="FPJ5" s="298"/>
      <c r="FPK5" s="714"/>
      <c r="FPL5" s="298"/>
      <c r="FPM5" s="714"/>
      <c r="FPN5" s="298"/>
      <c r="FPO5" s="714"/>
      <c r="FPP5" s="298"/>
      <c r="FPQ5" s="714"/>
      <c r="FPR5" s="298"/>
      <c r="FPS5" s="714"/>
      <c r="FPT5" s="298"/>
      <c r="FPU5" s="714"/>
      <c r="FPV5" s="298"/>
      <c r="FPW5" s="714"/>
      <c r="FPX5" s="298"/>
      <c r="FPY5" s="714"/>
      <c r="FPZ5" s="298"/>
      <c r="FQA5" s="714"/>
      <c r="FQB5" s="298"/>
      <c r="FQC5" s="714"/>
      <c r="FQD5" s="298"/>
      <c r="FQE5" s="714"/>
      <c r="FQF5" s="298"/>
      <c r="FQG5" s="714"/>
      <c r="FQH5" s="298"/>
      <c r="FQI5" s="714"/>
      <c r="FQJ5" s="298"/>
      <c r="FQK5" s="714"/>
      <c r="FQL5" s="298"/>
      <c r="FQM5" s="714"/>
      <c r="FQN5" s="298"/>
      <c r="FQO5" s="714"/>
      <c r="FQP5" s="298"/>
      <c r="FQQ5" s="714"/>
      <c r="FQR5" s="298"/>
      <c r="FQS5" s="714"/>
      <c r="FQT5" s="298"/>
      <c r="FQU5" s="714"/>
      <c r="FQV5" s="298"/>
      <c r="FQW5" s="714"/>
      <c r="FQX5" s="298"/>
      <c r="FQY5" s="714"/>
      <c r="FQZ5" s="298"/>
      <c r="FRA5" s="714"/>
      <c r="FRB5" s="298"/>
      <c r="FRC5" s="714"/>
      <c r="FRD5" s="298"/>
      <c r="FRE5" s="714"/>
      <c r="FRF5" s="298"/>
      <c r="FRG5" s="714"/>
      <c r="FRH5" s="298"/>
      <c r="FRI5" s="714"/>
      <c r="FRJ5" s="298"/>
      <c r="FRK5" s="714"/>
      <c r="FRL5" s="298"/>
      <c r="FRM5" s="714"/>
      <c r="FRN5" s="298"/>
      <c r="FRO5" s="714"/>
      <c r="FRP5" s="298"/>
      <c r="FRQ5" s="714"/>
      <c r="FRR5" s="298"/>
      <c r="FRS5" s="714"/>
      <c r="FRT5" s="298"/>
      <c r="FRU5" s="714"/>
      <c r="FRV5" s="298"/>
      <c r="FRW5" s="714"/>
      <c r="FRX5" s="298"/>
      <c r="FRY5" s="714"/>
      <c r="FRZ5" s="298"/>
      <c r="FSA5" s="714"/>
      <c r="FSB5" s="298"/>
      <c r="FSC5" s="714"/>
      <c r="FSD5" s="298"/>
      <c r="FSE5" s="714"/>
      <c r="FSF5" s="298"/>
      <c r="FSG5" s="714"/>
      <c r="FSH5" s="298"/>
      <c r="FSI5" s="714"/>
      <c r="FSJ5" s="298"/>
      <c r="FSK5" s="714"/>
      <c r="FSL5" s="298"/>
      <c r="FSM5" s="714"/>
      <c r="FSN5" s="298"/>
      <c r="FSO5" s="714"/>
      <c r="FSP5" s="298"/>
      <c r="FSQ5" s="714"/>
      <c r="FSR5" s="298"/>
      <c r="FSS5" s="714"/>
      <c r="FST5" s="298"/>
      <c r="FSU5" s="714"/>
      <c r="FSV5" s="298"/>
      <c r="FSW5" s="714"/>
      <c r="FSX5" s="298"/>
      <c r="FSY5" s="714"/>
      <c r="FSZ5" s="298"/>
      <c r="FTA5" s="714"/>
      <c r="FTB5" s="298"/>
      <c r="FTC5" s="714"/>
      <c r="FTD5" s="298"/>
      <c r="FTE5" s="714"/>
      <c r="FTF5" s="298"/>
      <c r="FTG5" s="714"/>
      <c r="FTH5" s="298"/>
      <c r="FTI5" s="714"/>
      <c r="FTJ5" s="298"/>
      <c r="FTK5" s="714"/>
      <c r="FTL5" s="298"/>
      <c r="FTM5" s="714"/>
      <c r="FTN5" s="298"/>
      <c r="FTO5" s="714"/>
      <c r="FTP5" s="298"/>
      <c r="FTQ5" s="714"/>
      <c r="FTR5" s="298"/>
      <c r="FTS5" s="714"/>
      <c r="FTT5" s="298"/>
      <c r="FTU5" s="714"/>
      <c r="FTV5" s="298"/>
      <c r="FTW5" s="714"/>
      <c r="FTX5" s="298"/>
      <c r="FTY5" s="714"/>
      <c r="FTZ5" s="298"/>
      <c r="FUA5" s="714"/>
      <c r="FUB5" s="298"/>
      <c r="FUC5" s="714"/>
      <c r="FUD5" s="298"/>
      <c r="FUE5" s="714"/>
      <c r="FUF5" s="298"/>
      <c r="FUG5" s="714"/>
      <c r="FUH5" s="298"/>
      <c r="FUI5" s="714"/>
      <c r="FUJ5" s="298"/>
      <c r="FUK5" s="714"/>
      <c r="FUL5" s="298"/>
      <c r="FUM5" s="714"/>
      <c r="FUN5" s="298"/>
      <c r="FUO5" s="714"/>
      <c r="FUP5" s="298"/>
      <c r="FUQ5" s="714"/>
      <c r="FUR5" s="298"/>
      <c r="FUS5" s="714"/>
      <c r="FUT5" s="298"/>
      <c r="FUU5" s="714"/>
      <c r="FUV5" s="298"/>
      <c r="FUW5" s="714"/>
      <c r="FUX5" s="298"/>
      <c r="FUY5" s="714"/>
      <c r="FUZ5" s="298"/>
      <c r="FVA5" s="714"/>
      <c r="FVB5" s="298"/>
      <c r="FVC5" s="714"/>
      <c r="FVD5" s="298"/>
      <c r="FVE5" s="714"/>
      <c r="FVF5" s="298"/>
      <c r="FVG5" s="714"/>
      <c r="FVH5" s="298"/>
      <c r="FVI5" s="714"/>
      <c r="FVJ5" s="298"/>
      <c r="FVK5" s="714"/>
      <c r="FVL5" s="298"/>
      <c r="FVM5" s="714"/>
      <c r="FVN5" s="298"/>
      <c r="FVO5" s="714"/>
      <c r="FVP5" s="298"/>
      <c r="FVQ5" s="714"/>
      <c r="FVR5" s="298"/>
      <c r="FVS5" s="714"/>
      <c r="FVT5" s="298"/>
      <c r="FVU5" s="714"/>
      <c r="FVV5" s="298"/>
      <c r="FVW5" s="714"/>
      <c r="FVX5" s="298"/>
      <c r="FVY5" s="714"/>
      <c r="FVZ5" s="298"/>
      <c r="FWA5" s="714"/>
      <c r="FWB5" s="298"/>
      <c r="FWC5" s="714"/>
      <c r="FWD5" s="298"/>
      <c r="FWE5" s="714"/>
      <c r="FWF5" s="298"/>
      <c r="FWG5" s="714"/>
      <c r="FWH5" s="298"/>
      <c r="FWI5" s="714"/>
      <c r="FWJ5" s="298"/>
      <c r="FWK5" s="714"/>
      <c r="FWL5" s="298"/>
      <c r="FWM5" s="714"/>
      <c r="FWN5" s="298"/>
      <c r="FWO5" s="714"/>
      <c r="FWP5" s="298"/>
      <c r="FWQ5" s="714"/>
      <c r="FWR5" s="298"/>
      <c r="FWS5" s="714"/>
      <c r="FWT5" s="298"/>
      <c r="FWU5" s="714"/>
      <c r="FWV5" s="298"/>
      <c r="FWW5" s="714"/>
      <c r="FWX5" s="298"/>
      <c r="FWY5" s="714"/>
      <c r="FWZ5" s="298"/>
      <c r="FXA5" s="714"/>
      <c r="FXB5" s="298"/>
      <c r="FXC5" s="714"/>
      <c r="FXD5" s="298"/>
      <c r="FXE5" s="714"/>
      <c r="FXF5" s="298"/>
      <c r="FXG5" s="714"/>
      <c r="FXH5" s="298"/>
      <c r="FXI5" s="714"/>
      <c r="FXJ5" s="298"/>
      <c r="FXK5" s="714"/>
      <c r="FXL5" s="298"/>
      <c r="FXM5" s="714"/>
      <c r="FXN5" s="298"/>
      <c r="FXO5" s="714"/>
      <c r="FXP5" s="298"/>
      <c r="FXQ5" s="714"/>
      <c r="FXR5" s="298"/>
      <c r="FXS5" s="714"/>
      <c r="FXT5" s="298"/>
      <c r="FXU5" s="714"/>
      <c r="FXV5" s="298"/>
      <c r="FXW5" s="714"/>
      <c r="FXX5" s="298"/>
      <c r="FXY5" s="714"/>
      <c r="FXZ5" s="298"/>
      <c r="FYA5" s="714"/>
      <c r="FYB5" s="298"/>
      <c r="FYC5" s="714"/>
      <c r="FYD5" s="298"/>
      <c r="FYE5" s="714"/>
      <c r="FYF5" s="298"/>
      <c r="FYG5" s="714"/>
      <c r="FYH5" s="298"/>
      <c r="FYI5" s="714"/>
      <c r="FYJ5" s="298"/>
      <c r="FYK5" s="714"/>
      <c r="FYL5" s="298"/>
      <c r="FYM5" s="714"/>
      <c r="FYN5" s="298"/>
      <c r="FYO5" s="714"/>
      <c r="FYP5" s="298"/>
      <c r="FYQ5" s="714"/>
      <c r="FYR5" s="298"/>
      <c r="FYS5" s="714"/>
      <c r="FYT5" s="298"/>
      <c r="FYU5" s="714"/>
      <c r="FYV5" s="298"/>
      <c r="FYW5" s="714"/>
      <c r="FYX5" s="298"/>
      <c r="FYY5" s="714"/>
      <c r="FYZ5" s="298"/>
      <c r="FZA5" s="714"/>
      <c r="FZB5" s="298"/>
      <c r="FZC5" s="714"/>
      <c r="FZD5" s="298"/>
      <c r="FZE5" s="714"/>
      <c r="FZF5" s="298"/>
      <c r="FZG5" s="714"/>
      <c r="FZH5" s="298"/>
      <c r="FZI5" s="714"/>
      <c r="FZJ5" s="298"/>
      <c r="FZK5" s="714"/>
      <c r="FZL5" s="298"/>
      <c r="FZM5" s="714"/>
      <c r="FZN5" s="298"/>
      <c r="FZO5" s="714"/>
      <c r="FZP5" s="298"/>
      <c r="FZQ5" s="714"/>
      <c r="FZR5" s="298"/>
      <c r="FZS5" s="714"/>
      <c r="FZT5" s="298"/>
      <c r="FZU5" s="714"/>
      <c r="FZV5" s="298"/>
      <c r="FZW5" s="714"/>
      <c r="FZX5" s="298"/>
      <c r="FZY5" s="714"/>
      <c r="FZZ5" s="298"/>
      <c r="GAA5" s="714"/>
      <c r="GAB5" s="298"/>
      <c r="GAC5" s="714"/>
      <c r="GAD5" s="298"/>
      <c r="GAE5" s="714"/>
      <c r="GAF5" s="298"/>
      <c r="GAG5" s="714"/>
      <c r="GAH5" s="298"/>
      <c r="GAI5" s="714"/>
      <c r="GAJ5" s="298"/>
      <c r="GAK5" s="714"/>
      <c r="GAL5" s="298"/>
      <c r="GAM5" s="714"/>
      <c r="GAN5" s="298"/>
      <c r="GAO5" s="714"/>
      <c r="GAP5" s="298"/>
      <c r="GAQ5" s="714"/>
      <c r="GAR5" s="298"/>
      <c r="GAS5" s="714"/>
      <c r="GAT5" s="298"/>
      <c r="GAU5" s="714"/>
      <c r="GAV5" s="298"/>
      <c r="GAW5" s="714"/>
      <c r="GAX5" s="298"/>
      <c r="GAY5" s="714"/>
      <c r="GAZ5" s="298"/>
      <c r="GBA5" s="714"/>
      <c r="GBB5" s="298"/>
      <c r="GBC5" s="714"/>
      <c r="GBD5" s="298"/>
      <c r="GBE5" s="714"/>
      <c r="GBF5" s="298"/>
      <c r="GBG5" s="714"/>
      <c r="GBH5" s="298"/>
      <c r="GBI5" s="714"/>
      <c r="GBJ5" s="298"/>
      <c r="GBK5" s="714"/>
      <c r="GBL5" s="298"/>
      <c r="GBM5" s="714"/>
      <c r="GBN5" s="298"/>
      <c r="GBO5" s="714"/>
      <c r="GBP5" s="298"/>
      <c r="GBQ5" s="714"/>
      <c r="GBR5" s="298"/>
      <c r="GBS5" s="714"/>
      <c r="GBT5" s="298"/>
      <c r="GBU5" s="714"/>
      <c r="GBV5" s="298"/>
      <c r="GBW5" s="714"/>
      <c r="GBX5" s="298"/>
      <c r="GBY5" s="714"/>
      <c r="GBZ5" s="298"/>
      <c r="GCA5" s="714"/>
      <c r="GCB5" s="298"/>
      <c r="GCC5" s="714"/>
      <c r="GCD5" s="298"/>
      <c r="GCE5" s="714"/>
      <c r="GCF5" s="298"/>
      <c r="GCG5" s="714"/>
      <c r="GCH5" s="298"/>
      <c r="GCI5" s="714"/>
      <c r="GCJ5" s="298"/>
      <c r="GCK5" s="714"/>
      <c r="GCL5" s="298"/>
      <c r="GCM5" s="714"/>
      <c r="GCN5" s="298"/>
      <c r="GCO5" s="714"/>
      <c r="GCP5" s="298"/>
      <c r="GCQ5" s="714"/>
      <c r="GCR5" s="298"/>
      <c r="GCS5" s="714"/>
      <c r="GCT5" s="298"/>
      <c r="GCU5" s="714"/>
      <c r="GCV5" s="298"/>
      <c r="GCW5" s="714"/>
      <c r="GCX5" s="298"/>
      <c r="GCY5" s="714"/>
      <c r="GCZ5" s="298"/>
      <c r="GDA5" s="714"/>
      <c r="GDB5" s="298"/>
      <c r="GDC5" s="714"/>
      <c r="GDD5" s="298"/>
      <c r="GDE5" s="714"/>
      <c r="GDF5" s="298"/>
      <c r="GDG5" s="714"/>
      <c r="GDH5" s="298"/>
      <c r="GDI5" s="714"/>
      <c r="GDJ5" s="298"/>
      <c r="GDK5" s="714"/>
      <c r="GDL5" s="298"/>
      <c r="GDM5" s="714"/>
      <c r="GDN5" s="298"/>
      <c r="GDO5" s="714"/>
      <c r="GDP5" s="298"/>
      <c r="GDQ5" s="714"/>
      <c r="GDR5" s="298"/>
      <c r="GDS5" s="714"/>
      <c r="GDT5" s="298"/>
      <c r="GDU5" s="714"/>
      <c r="GDV5" s="298"/>
      <c r="GDW5" s="714"/>
      <c r="GDX5" s="298"/>
      <c r="GDY5" s="714"/>
      <c r="GDZ5" s="298"/>
      <c r="GEA5" s="714"/>
      <c r="GEB5" s="298"/>
      <c r="GEC5" s="714"/>
      <c r="GED5" s="298"/>
      <c r="GEE5" s="714"/>
      <c r="GEF5" s="298"/>
      <c r="GEG5" s="714"/>
      <c r="GEH5" s="298"/>
      <c r="GEI5" s="714"/>
      <c r="GEJ5" s="298"/>
      <c r="GEK5" s="714"/>
      <c r="GEL5" s="298"/>
      <c r="GEM5" s="714"/>
      <c r="GEN5" s="298"/>
      <c r="GEO5" s="714"/>
      <c r="GEP5" s="298"/>
      <c r="GEQ5" s="714"/>
      <c r="GER5" s="298"/>
      <c r="GES5" s="714"/>
      <c r="GET5" s="298"/>
      <c r="GEU5" s="714"/>
      <c r="GEV5" s="298"/>
      <c r="GEW5" s="714"/>
      <c r="GEX5" s="298"/>
      <c r="GEY5" s="714"/>
      <c r="GEZ5" s="298"/>
      <c r="GFA5" s="714"/>
      <c r="GFB5" s="298"/>
      <c r="GFC5" s="714"/>
      <c r="GFD5" s="298"/>
      <c r="GFE5" s="714"/>
      <c r="GFF5" s="298"/>
      <c r="GFG5" s="714"/>
      <c r="GFH5" s="298"/>
      <c r="GFI5" s="714"/>
      <c r="GFJ5" s="298"/>
      <c r="GFK5" s="714"/>
      <c r="GFL5" s="298"/>
      <c r="GFM5" s="714"/>
      <c r="GFN5" s="298"/>
      <c r="GFO5" s="714"/>
      <c r="GFP5" s="298"/>
      <c r="GFQ5" s="714"/>
      <c r="GFR5" s="298"/>
      <c r="GFS5" s="714"/>
      <c r="GFT5" s="298"/>
      <c r="GFU5" s="714"/>
      <c r="GFV5" s="298"/>
      <c r="GFW5" s="714"/>
      <c r="GFX5" s="298"/>
      <c r="GFY5" s="714"/>
      <c r="GFZ5" s="298"/>
      <c r="GGA5" s="714"/>
      <c r="GGB5" s="298"/>
      <c r="GGC5" s="714"/>
      <c r="GGD5" s="298"/>
      <c r="GGE5" s="714"/>
      <c r="GGF5" s="298"/>
      <c r="GGG5" s="714"/>
      <c r="GGH5" s="298"/>
      <c r="GGI5" s="714"/>
      <c r="GGJ5" s="298"/>
      <c r="GGK5" s="714"/>
      <c r="GGL5" s="298"/>
      <c r="GGM5" s="714"/>
      <c r="GGN5" s="298"/>
      <c r="GGO5" s="714"/>
      <c r="GGP5" s="298"/>
      <c r="GGQ5" s="714"/>
      <c r="GGR5" s="298"/>
      <c r="GGS5" s="714"/>
      <c r="GGT5" s="298"/>
      <c r="GGU5" s="714"/>
      <c r="GGV5" s="298"/>
      <c r="GGW5" s="714"/>
      <c r="GGX5" s="298"/>
      <c r="GGY5" s="714"/>
      <c r="GGZ5" s="298"/>
      <c r="GHA5" s="714"/>
      <c r="GHB5" s="298"/>
      <c r="GHC5" s="714"/>
      <c r="GHD5" s="298"/>
      <c r="GHE5" s="714"/>
      <c r="GHF5" s="298"/>
      <c r="GHG5" s="714"/>
      <c r="GHH5" s="298"/>
      <c r="GHI5" s="714"/>
      <c r="GHJ5" s="298"/>
      <c r="GHK5" s="714"/>
      <c r="GHL5" s="298"/>
      <c r="GHM5" s="714"/>
      <c r="GHN5" s="298"/>
      <c r="GHO5" s="714"/>
      <c r="GHP5" s="298"/>
      <c r="GHQ5" s="714"/>
      <c r="GHR5" s="298"/>
      <c r="GHS5" s="714"/>
      <c r="GHT5" s="298"/>
      <c r="GHU5" s="714"/>
      <c r="GHV5" s="298"/>
      <c r="GHW5" s="714"/>
      <c r="GHX5" s="298"/>
      <c r="GHY5" s="714"/>
      <c r="GHZ5" s="298"/>
      <c r="GIA5" s="714"/>
      <c r="GIB5" s="298"/>
      <c r="GIC5" s="714"/>
      <c r="GID5" s="298"/>
      <c r="GIE5" s="714"/>
      <c r="GIF5" s="298"/>
      <c r="GIG5" s="714"/>
      <c r="GIH5" s="298"/>
      <c r="GII5" s="714"/>
      <c r="GIJ5" s="298"/>
      <c r="GIK5" s="714"/>
      <c r="GIL5" s="298"/>
      <c r="GIM5" s="714"/>
      <c r="GIN5" s="298"/>
      <c r="GIO5" s="714"/>
      <c r="GIP5" s="298"/>
      <c r="GIQ5" s="714"/>
      <c r="GIR5" s="298"/>
      <c r="GIS5" s="714"/>
      <c r="GIT5" s="298"/>
      <c r="GIU5" s="714"/>
      <c r="GIV5" s="298"/>
      <c r="GIW5" s="714"/>
      <c r="GIX5" s="298"/>
      <c r="GIY5" s="714"/>
      <c r="GIZ5" s="298"/>
      <c r="GJA5" s="714"/>
      <c r="GJB5" s="298"/>
      <c r="GJC5" s="714"/>
      <c r="GJD5" s="298"/>
      <c r="GJE5" s="714"/>
      <c r="GJF5" s="298"/>
      <c r="GJG5" s="714"/>
      <c r="GJH5" s="298"/>
      <c r="GJI5" s="714"/>
      <c r="GJJ5" s="298"/>
      <c r="GJK5" s="714"/>
      <c r="GJL5" s="298"/>
      <c r="GJM5" s="714"/>
      <c r="GJN5" s="298"/>
      <c r="GJO5" s="714"/>
      <c r="GJP5" s="298"/>
      <c r="GJQ5" s="714"/>
      <c r="GJR5" s="298"/>
      <c r="GJS5" s="714"/>
      <c r="GJT5" s="298"/>
      <c r="GJU5" s="714"/>
      <c r="GJV5" s="298"/>
      <c r="GJW5" s="714"/>
      <c r="GJX5" s="298"/>
      <c r="GJY5" s="714"/>
      <c r="GJZ5" s="298"/>
      <c r="GKA5" s="714"/>
      <c r="GKB5" s="298"/>
      <c r="GKC5" s="714"/>
      <c r="GKD5" s="298"/>
      <c r="GKE5" s="714"/>
      <c r="GKF5" s="298"/>
      <c r="GKG5" s="714"/>
      <c r="GKH5" s="298"/>
      <c r="GKI5" s="714"/>
      <c r="GKJ5" s="298"/>
      <c r="GKK5" s="714"/>
      <c r="GKL5" s="298"/>
      <c r="GKM5" s="714"/>
      <c r="GKN5" s="298"/>
      <c r="GKO5" s="714"/>
      <c r="GKP5" s="298"/>
      <c r="GKQ5" s="714"/>
      <c r="GKR5" s="298"/>
      <c r="GKS5" s="714"/>
      <c r="GKT5" s="298"/>
      <c r="GKU5" s="714"/>
      <c r="GKV5" s="298"/>
      <c r="GKW5" s="714"/>
      <c r="GKX5" s="298"/>
      <c r="GKY5" s="714"/>
      <c r="GKZ5" s="298"/>
      <c r="GLA5" s="714"/>
      <c r="GLB5" s="298"/>
      <c r="GLC5" s="714"/>
      <c r="GLD5" s="298"/>
      <c r="GLE5" s="714"/>
      <c r="GLF5" s="298"/>
      <c r="GLG5" s="714"/>
      <c r="GLH5" s="298"/>
      <c r="GLI5" s="714"/>
      <c r="GLJ5" s="298"/>
      <c r="GLK5" s="714"/>
      <c r="GLL5" s="298"/>
      <c r="GLM5" s="714"/>
      <c r="GLN5" s="298"/>
      <c r="GLO5" s="714"/>
      <c r="GLP5" s="298"/>
      <c r="GLQ5" s="714"/>
      <c r="GLR5" s="298"/>
      <c r="GLS5" s="714"/>
      <c r="GLT5" s="298"/>
      <c r="GLU5" s="714"/>
      <c r="GLV5" s="298"/>
      <c r="GLW5" s="714"/>
      <c r="GLX5" s="298"/>
      <c r="GLY5" s="714"/>
      <c r="GLZ5" s="298"/>
      <c r="GMA5" s="714"/>
      <c r="GMB5" s="298"/>
      <c r="GMC5" s="714"/>
      <c r="GMD5" s="298"/>
      <c r="GME5" s="714"/>
      <c r="GMF5" s="298"/>
      <c r="GMG5" s="714"/>
      <c r="GMH5" s="298"/>
      <c r="GMI5" s="714"/>
      <c r="GMJ5" s="298"/>
      <c r="GMK5" s="714"/>
      <c r="GML5" s="298"/>
      <c r="GMM5" s="714"/>
      <c r="GMN5" s="298"/>
      <c r="GMO5" s="714"/>
      <c r="GMP5" s="298"/>
      <c r="GMQ5" s="714"/>
      <c r="GMR5" s="298"/>
      <c r="GMS5" s="714"/>
      <c r="GMT5" s="298"/>
      <c r="GMU5" s="714"/>
      <c r="GMV5" s="298"/>
      <c r="GMW5" s="714"/>
      <c r="GMX5" s="298"/>
      <c r="GMY5" s="714"/>
      <c r="GMZ5" s="298"/>
      <c r="GNA5" s="714"/>
      <c r="GNB5" s="298"/>
      <c r="GNC5" s="714"/>
      <c r="GND5" s="298"/>
      <c r="GNE5" s="714"/>
      <c r="GNF5" s="298"/>
      <c r="GNG5" s="714"/>
      <c r="GNH5" s="298"/>
      <c r="GNI5" s="714"/>
      <c r="GNJ5" s="298"/>
      <c r="GNK5" s="714"/>
      <c r="GNL5" s="298"/>
      <c r="GNM5" s="714"/>
      <c r="GNN5" s="298"/>
      <c r="GNO5" s="714"/>
      <c r="GNP5" s="298"/>
      <c r="GNQ5" s="714"/>
      <c r="GNR5" s="298"/>
      <c r="GNS5" s="714"/>
      <c r="GNT5" s="298"/>
      <c r="GNU5" s="714"/>
      <c r="GNV5" s="298"/>
      <c r="GNW5" s="714"/>
      <c r="GNX5" s="298"/>
      <c r="GNY5" s="714"/>
      <c r="GNZ5" s="298"/>
      <c r="GOA5" s="714"/>
      <c r="GOB5" s="298"/>
      <c r="GOC5" s="714"/>
      <c r="GOD5" s="298"/>
      <c r="GOE5" s="714"/>
      <c r="GOF5" s="298"/>
      <c r="GOG5" s="714"/>
      <c r="GOH5" s="298"/>
      <c r="GOI5" s="714"/>
      <c r="GOJ5" s="298"/>
      <c r="GOK5" s="714"/>
      <c r="GOL5" s="298"/>
      <c r="GOM5" s="714"/>
      <c r="GON5" s="298"/>
      <c r="GOO5" s="714"/>
      <c r="GOP5" s="298"/>
      <c r="GOQ5" s="714"/>
      <c r="GOR5" s="298"/>
      <c r="GOS5" s="714"/>
      <c r="GOT5" s="298"/>
      <c r="GOU5" s="714"/>
      <c r="GOV5" s="298"/>
      <c r="GOW5" s="714"/>
      <c r="GOX5" s="298"/>
      <c r="GOY5" s="714"/>
      <c r="GOZ5" s="298"/>
      <c r="GPA5" s="714"/>
      <c r="GPB5" s="298"/>
      <c r="GPC5" s="714"/>
      <c r="GPD5" s="298"/>
      <c r="GPE5" s="714"/>
      <c r="GPF5" s="298"/>
      <c r="GPG5" s="714"/>
      <c r="GPH5" s="298"/>
      <c r="GPI5" s="714"/>
      <c r="GPJ5" s="298"/>
      <c r="GPK5" s="714"/>
      <c r="GPL5" s="298"/>
      <c r="GPM5" s="714"/>
      <c r="GPN5" s="298"/>
      <c r="GPO5" s="714"/>
      <c r="GPP5" s="298"/>
      <c r="GPQ5" s="714"/>
      <c r="GPR5" s="298"/>
      <c r="GPS5" s="714"/>
      <c r="GPT5" s="298"/>
      <c r="GPU5" s="714"/>
      <c r="GPV5" s="298"/>
      <c r="GPW5" s="714"/>
      <c r="GPX5" s="298"/>
      <c r="GPY5" s="714"/>
      <c r="GPZ5" s="298"/>
      <c r="GQA5" s="714"/>
      <c r="GQB5" s="298"/>
      <c r="GQC5" s="714"/>
      <c r="GQD5" s="298"/>
      <c r="GQE5" s="714"/>
      <c r="GQF5" s="298"/>
      <c r="GQG5" s="714"/>
      <c r="GQH5" s="298"/>
      <c r="GQI5" s="714"/>
      <c r="GQJ5" s="298"/>
      <c r="GQK5" s="714"/>
      <c r="GQL5" s="298"/>
      <c r="GQM5" s="714"/>
      <c r="GQN5" s="298"/>
      <c r="GQO5" s="714"/>
      <c r="GQP5" s="298"/>
      <c r="GQQ5" s="714"/>
      <c r="GQR5" s="298"/>
      <c r="GQS5" s="714"/>
      <c r="GQT5" s="298"/>
      <c r="GQU5" s="714"/>
      <c r="GQV5" s="298"/>
      <c r="GQW5" s="714"/>
      <c r="GQX5" s="298"/>
      <c r="GQY5" s="714"/>
      <c r="GQZ5" s="298"/>
      <c r="GRA5" s="714"/>
      <c r="GRB5" s="298"/>
      <c r="GRC5" s="714"/>
      <c r="GRD5" s="298"/>
      <c r="GRE5" s="714"/>
      <c r="GRF5" s="298"/>
      <c r="GRG5" s="714"/>
      <c r="GRH5" s="298"/>
      <c r="GRI5" s="714"/>
      <c r="GRJ5" s="298"/>
      <c r="GRK5" s="714"/>
      <c r="GRL5" s="298"/>
      <c r="GRM5" s="714"/>
      <c r="GRN5" s="298"/>
      <c r="GRO5" s="714"/>
      <c r="GRP5" s="298"/>
      <c r="GRQ5" s="714"/>
      <c r="GRR5" s="298"/>
      <c r="GRS5" s="714"/>
      <c r="GRT5" s="298"/>
      <c r="GRU5" s="714"/>
      <c r="GRV5" s="298"/>
      <c r="GRW5" s="714"/>
      <c r="GRX5" s="298"/>
      <c r="GRY5" s="714"/>
      <c r="GRZ5" s="298"/>
      <c r="GSA5" s="714"/>
      <c r="GSB5" s="298"/>
      <c r="GSC5" s="714"/>
      <c r="GSD5" s="298"/>
      <c r="GSE5" s="714"/>
      <c r="GSF5" s="298"/>
      <c r="GSG5" s="714"/>
      <c r="GSH5" s="298"/>
      <c r="GSI5" s="714"/>
      <c r="GSJ5" s="298"/>
      <c r="GSK5" s="714"/>
      <c r="GSL5" s="298"/>
      <c r="GSM5" s="714"/>
      <c r="GSN5" s="298"/>
      <c r="GSO5" s="714"/>
      <c r="GSP5" s="298"/>
      <c r="GSQ5" s="714"/>
      <c r="GSR5" s="298"/>
      <c r="GSS5" s="714"/>
      <c r="GST5" s="298"/>
      <c r="GSU5" s="714"/>
      <c r="GSV5" s="298"/>
      <c r="GSW5" s="714"/>
      <c r="GSX5" s="298"/>
      <c r="GSY5" s="714"/>
      <c r="GSZ5" s="298"/>
      <c r="GTA5" s="714"/>
      <c r="GTB5" s="298"/>
      <c r="GTC5" s="714"/>
      <c r="GTD5" s="298"/>
      <c r="GTE5" s="714"/>
      <c r="GTF5" s="298"/>
      <c r="GTG5" s="714"/>
      <c r="GTH5" s="298"/>
      <c r="GTI5" s="714"/>
      <c r="GTJ5" s="298"/>
      <c r="GTK5" s="714"/>
      <c r="GTL5" s="298"/>
      <c r="GTM5" s="714"/>
      <c r="GTN5" s="298"/>
      <c r="GTO5" s="714"/>
      <c r="GTP5" s="298"/>
      <c r="GTQ5" s="714"/>
      <c r="GTR5" s="298"/>
      <c r="GTS5" s="714"/>
      <c r="GTT5" s="298"/>
      <c r="GTU5" s="714"/>
      <c r="GTV5" s="298"/>
      <c r="GTW5" s="714"/>
      <c r="GTX5" s="298"/>
      <c r="GTY5" s="714"/>
      <c r="GTZ5" s="298"/>
      <c r="GUA5" s="714"/>
      <c r="GUB5" s="298"/>
      <c r="GUC5" s="714"/>
      <c r="GUD5" s="298"/>
      <c r="GUE5" s="714"/>
      <c r="GUF5" s="298"/>
      <c r="GUG5" s="714"/>
      <c r="GUH5" s="298"/>
      <c r="GUI5" s="714"/>
      <c r="GUJ5" s="298"/>
      <c r="GUK5" s="714"/>
      <c r="GUL5" s="298"/>
      <c r="GUM5" s="714"/>
      <c r="GUN5" s="298"/>
      <c r="GUO5" s="714"/>
      <c r="GUP5" s="298"/>
      <c r="GUQ5" s="714"/>
      <c r="GUR5" s="298"/>
      <c r="GUS5" s="714"/>
      <c r="GUT5" s="298"/>
      <c r="GUU5" s="714"/>
      <c r="GUV5" s="298"/>
      <c r="GUW5" s="714"/>
      <c r="GUX5" s="298"/>
      <c r="GUY5" s="714"/>
      <c r="GUZ5" s="298"/>
      <c r="GVA5" s="714"/>
      <c r="GVB5" s="298"/>
      <c r="GVC5" s="714"/>
      <c r="GVD5" s="298"/>
      <c r="GVE5" s="714"/>
      <c r="GVF5" s="298"/>
      <c r="GVG5" s="714"/>
      <c r="GVH5" s="298"/>
      <c r="GVI5" s="714"/>
      <c r="GVJ5" s="298"/>
      <c r="GVK5" s="714"/>
      <c r="GVL5" s="298"/>
      <c r="GVM5" s="714"/>
      <c r="GVN5" s="298"/>
      <c r="GVO5" s="714"/>
      <c r="GVP5" s="298"/>
      <c r="GVQ5" s="714"/>
      <c r="GVR5" s="298"/>
      <c r="GVS5" s="714"/>
      <c r="GVT5" s="298"/>
      <c r="GVU5" s="714"/>
      <c r="GVV5" s="298"/>
      <c r="GVW5" s="714"/>
      <c r="GVX5" s="298"/>
      <c r="GVY5" s="714"/>
      <c r="GVZ5" s="298"/>
      <c r="GWA5" s="714"/>
      <c r="GWB5" s="298"/>
      <c r="GWC5" s="714"/>
      <c r="GWD5" s="298"/>
      <c r="GWE5" s="714"/>
      <c r="GWF5" s="298"/>
      <c r="GWG5" s="714"/>
      <c r="GWH5" s="298"/>
      <c r="GWI5" s="714"/>
      <c r="GWJ5" s="298"/>
      <c r="GWK5" s="714"/>
      <c r="GWL5" s="298"/>
      <c r="GWM5" s="714"/>
      <c r="GWN5" s="298"/>
      <c r="GWO5" s="714"/>
      <c r="GWP5" s="298"/>
      <c r="GWQ5" s="714"/>
      <c r="GWR5" s="298"/>
      <c r="GWS5" s="714"/>
      <c r="GWT5" s="298"/>
      <c r="GWU5" s="714"/>
      <c r="GWV5" s="298"/>
      <c r="GWW5" s="714"/>
      <c r="GWX5" s="298"/>
      <c r="GWY5" s="714"/>
      <c r="GWZ5" s="298"/>
      <c r="GXA5" s="714"/>
      <c r="GXB5" s="298"/>
      <c r="GXC5" s="714"/>
      <c r="GXD5" s="298"/>
      <c r="GXE5" s="714"/>
      <c r="GXF5" s="298"/>
      <c r="GXG5" s="714"/>
      <c r="GXH5" s="298"/>
      <c r="GXI5" s="714"/>
      <c r="GXJ5" s="298"/>
      <c r="GXK5" s="714"/>
      <c r="GXL5" s="298"/>
      <c r="GXM5" s="714"/>
      <c r="GXN5" s="298"/>
      <c r="GXO5" s="714"/>
      <c r="GXP5" s="298"/>
      <c r="GXQ5" s="714"/>
      <c r="GXR5" s="298"/>
      <c r="GXS5" s="714"/>
      <c r="GXT5" s="298"/>
      <c r="GXU5" s="714"/>
      <c r="GXV5" s="298"/>
      <c r="GXW5" s="714"/>
      <c r="GXX5" s="298"/>
      <c r="GXY5" s="714"/>
      <c r="GXZ5" s="298"/>
      <c r="GYA5" s="714"/>
      <c r="GYB5" s="298"/>
      <c r="GYC5" s="714"/>
      <c r="GYD5" s="298"/>
      <c r="GYE5" s="714"/>
      <c r="GYF5" s="298"/>
      <c r="GYG5" s="714"/>
      <c r="GYH5" s="298"/>
      <c r="GYI5" s="714"/>
      <c r="GYJ5" s="298"/>
      <c r="GYK5" s="714"/>
      <c r="GYL5" s="298"/>
      <c r="GYM5" s="714"/>
      <c r="GYN5" s="298"/>
      <c r="GYO5" s="714"/>
      <c r="GYP5" s="298"/>
      <c r="GYQ5" s="714"/>
      <c r="GYR5" s="298"/>
      <c r="GYS5" s="714"/>
      <c r="GYT5" s="298"/>
      <c r="GYU5" s="714"/>
      <c r="GYV5" s="298"/>
      <c r="GYW5" s="714"/>
      <c r="GYX5" s="298"/>
      <c r="GYY5" s="714"/>
      <c r="GYZ5" s="298"/>
      <c r="GZA5" s="714"/>
      <c r="GZB5" s="298"/>
      <c r="GZC5" s="714"/>
      <c r="GZD5" s="298"/>
      <c r="GZE5" s="714"/>
      <c r="GZF5" s="298"/>
      <c r="GZG5" s="714"/>
      <c r="GZH5" s="298"/>
      <c r="GZI5" s="714"/>
      <c r="GZJ5" s="298"/>
      <c r="GZK5" s="714"/>
      <c r="GZL5" s="298"/>
      <c r="GZM5" s="714"/>
      <c r="GZN5" s="298"/>
      <c r="GZO5" s="714"/>
      <c r="GZP5" s="298"/>
      <c r="GZQ5" s="714"/>
      <c r="GZR5" s="298"/>
      <c r="GZS5" s="714"/>
      <c r="GZT5" s="298"/>
      <c r="GZU5" s="714"/>
      <c r="GZV5" s="298"/>
      <c r="GZW5" s="714"/>
      <c r="GZX5" s="298"/>
      <c r="GZY5" s="714"/>
      <c r="GZZ5" s="298"/>
      <c r="HAA5" s="714"/>
      <c r="HAB5" s="298"/>
      <c r="HAC5" s="714"/>
      <c r="HAD5" s="298"/>
      <c r="HAE5" s="714"/>
      <c r="HAF5" s="298"/>
      <c r="HAG5" s="714"/>
      <c r="HAH5" s="298"/>
      <c r="HAI5" s="714"/>
      <c r="HAJ5" s="298"/>
      <c r="HAK5" s="714"/>
      <c r="HAL5" s="298"/>
      <c r="HAM5" s="714"/>
      <c r="HAN5" s="298"/>
      <c r="HAO5" s="714"/>
      <c r="HAP5" s="298"/>
      <c r="HAQ5" s="714"/>
      <c r="HAR5" s="298"/>
      <c r="HAS5" s="714"/>
      <c r="HAT5" s="298"/>
      <c r="HAU5" s="714"/>
      <c r="HAV5" s="298"/>
      <c r="HAW5" s="714"/>
      <c r="HAX5" s="298"/>
      <c r="HAY5" s="714"/>
      <c r="HAZ5" s="298"/>
      <c r="HBA5" s="714"/>
      <c r="HBB5" s="298"/>
      <c r="HBC5" s="714"/>
      <c r="HBD5" s="298"/>
      <c r="HBE5" s="714"/>
      <c r="HBF5" s="298"/>
      <c r="HBG5" s="714"/>
      <c r="HBH5" s="298"/>
      <c r="HBI5" s="714"/>
      <c r="HBJ5" s="298"/>
      <c r="HBK5" s="714"/>
      <c r="HBL5" s="298"/>
      <c r="HBM5" s="714"/>
      <c r="HBN5" s="298"/>
      <c r="HBO5" s="714"/>
      <c r="HBP5" s="298"/>
      <c r="HBQ5" s="714"/>
      <c r="HBR5" s="298"/>
      <c r="HBS5" s="714"/>
      <c r="HBT5" s="298"/>
      <c r="HBU5" s="714"/>
      <c r="HBV5" s="298"/>
      <c r="HBW5" s="714"/>
      <c r="HBX5" s="298"/>
      <c r="HBY5" s="714"/>
      <c r="HBZ5" s="298"/>
      <c r="HCA5" s="714"/>
      <c r="HCB5" s="298"/>
      <c r="HCC5" s="714"/>
      <c r="HCD5" s="298"/>
      <c r="HCE5" s="714"/>
      <c r="HCF5" s="298"/>
      <c r="HCG5" s="714"/>
      <c r="HCH5" s="298"/>
      <c r="HCI5" s="714"/>
      <c r="HCJ5" s="298"/>
      <c r="HCK5" s="714"/>
      <c r="HCL5" s="298"/>
      <c r="HCM5" s="714"/>
      <c r="HCN5" s="298"/>
      <c r="HCO5" s="714"/>
      <c r="HCP5" s="298"/>
      <c r="HCQ5" s="714"/>
      <c r="HCR5" s="298"/>
      <c r="HCS5" s="714"/>
      <c r="HCT5" s="298"/>
      <c r="HCU5" s="714"/>
      <c r="HCV5" s="298"/>
      <c r="HCW5" s="714"/>
      <c r="HCX5" s="298"/>
      <c r="HCY5" s="714"/>
      <c r="HCZ5" s="298"/>
      <c r="HDA5" s="714"/>
      <c r="HDB5" s="298"/>
      <c r="HDC5" s="714"/>
      <c r="HDD5" s="298"/>
      <c r="HDE5" s="714"/>
      <c r="HDF5" s="298"/>
      <c r="HDG5" s="714"/>
      <c r="HDH5" s="298"/>
      <c r="HDI5" s="714"/>
      <c r="HDJ5" s="298"/>
      <c r="HDK5" s="714"/>
      <c r="HDL5" s="298"/>
      <c r="HDM5" s="714"/>
      <c r="HDN5" s="298"/>
      <c r="HDO5" s="714"/>
      <c r="HDP5" s="298"/>
      <c r="HDQ5" s="714"/>
      <c r="HDR5" s="298"/>
      <c r="HDS5" s="714"/>
      <c r="HDT5" s="298"/>
      <c r="HDU5" s="714"/>
      <c r="HDV5" s="298"/>
      <c r="HDW5" s="714"/>
      <c r="HDX5" s="298"/>
      <c r="HDY5" s="714"/>
      <c r="HDZ5" s="298"/>
      <c r="HEA5" s="714"/>
      <c r="HEB5" s="298"/>
      <c r="HEC5" s="714"/>
      <c r="HED5" s="298"/>
      <c r="HEE5" s="714"/>
      <c r="HEF5" s="298"/>
      <c r="HEG5" s="714"/>
      <c r="HEH5" s="298"/>
      <c r="HEI5" s="714"/>
      <c r="HEJ5" s="298"/>
      <c r="HEK5" s="714"/>
      <c r="HEL5" s="298"/>
      <c r="HEM5" s="714"/>
      <c r="HEN5" s="298"/>
      <c r="HEO5" s="714"/>
      <c r="HEP5" s="298"/>
      <c r="HEQ5" s="714"/>
      <c r="HER5" s="298"/>
      <c r="HES5" s="714"/>
      <c r="HET5" s="298"/>
      <c r="HEU5" s="714"/>
      <c r="HEV5" s="298"/>
      <c r="HEW5" s="714"/>
      <c r="HEX5" s="298"/>
      <c r="HEY5" s="714"/>
      <c r="HEZ5" s="298"/>
      <c r="HFA5" s="714"/>
      <c r="HFB5" s="298"/>
      <c r="HFC5" s="714"/>
      <c r="HFD5" s="298"/>
      <c r="HFE5" s="714"/>
      <c r="HFF5" s="298"/>
      <c r="HFG5" s="714"/>
      <c r="HFH5" s="298"/>
      <c r="HFI5" s="714"/>
      <c r="HFJ5" s="298"/>
      <c r="HFK5" s="714"/>
      <c r="HFL5" s="298"/>
      <c r="HFM5" s="714"/>
      <c r="HFN5" s="298"/>
      <c r="HFO5" s="714"/>
      <c r="HFP5" s="298"/>
      <c r="HFQ5" s="714"/>
      <c r="HFR5" s="298"/>
      <c r="HFS5" s="714"/>
      <c r="HFT5" s="298"/>
      <c r="HFU5" s="714"/>
      <c r="HFV5" s="298"/>
      <c r="HFW5" s="714"/>
      <c r="HFX5" s="298"/>
      <c r="HFY5" s="714"/>
      <c r="HFZ5" s="298"/>
      <c r="HGA5" s="714"/>
      <c r="HGB5" s="298"/>
      <c r="HGC5" s="714"/>
      <c r="HGD5" s="298"/>
      <c r="HGE5" s="714"/>
      <c r="HGF5" s="298"/>
      <c r="HGG5" s="714"/>
      <c r="HGH5" s="298"/>
      <c r="HGI5" s="714"/>
      <c r="HGJ5" s="298"/>
      <c r="HGK5" s="714"/>
      <c r="HGL5" s="298"/>
      <c r="HGM5" s="714"/>
      <c r="HGN5" s="298"/>
      <c r="HGO5" s="714"/>
      <c r="HGP5" s="298"/>
      <c r="HGQ5" s="714"/>
      <c r="HGR5" s="298"/>
      <c r="HGS5" s="714"/>
      <c r="HGT5" s="298"/>
      <c r="HGU5" s="714"/>
      <c r="HGV5" s="298"/>
      <c r="HGW5" s="714"/>
      <c r="HGX5" s="298"/>
      <c r="HGY5" s="714"/>
      <c r="HGZ5" s="298"/>
      <c r="HHA5" s="714"/>
      <c r="HHB5" s="298"/>
      <c r="HHC5" s="714"/>
      <c r="HHD5" s="298"/>
      <c r="HHE5" s="714"/>
      <c r="HHF5" s="298"/>
      <c r="HHG5" s="714"/>
      <c r="HHH5" s="298"/>
      <c r="HHI5" s="714"/>
      <c r="HHJ5" s="298"/>
      <c r="HHK5" s="714"/>
      <c r="HHL5" s="298"/>
      <c r="HHM5" s="714"/>
      <c r="HHN5" s="298"/>
      <c r="HHO5" s="714"/>
      <c r="HHP5" s="298"/>
      <c r="HHQ5" s="714"/>
      <c r="HHR5" s="298"/>
      <c r="HHS5" s="714"/>
      <c r="HHT5" s="298"/>
      <c r="HHU5" s="714"/>
      <c r="HHV5" s="298"/>
      <c r="HHW5" s="714"/>
      <c r="HHX5" s="298"/>
      <c r="HHY5" s="714"/>
      <c r="HHZ5" s="298"/>
      <c r="HIA5" s="714"/>
      <c r="HIB5" s="298"/>
      <c r="HIC5" s="714"/>
      <c r="HID5" s="298"/>
      <c r="HIE5" s="714"/>
      <c r="HIF5" s="298"/>
      <c r="HIG5" s="714"/>
      <c r="HIH5" s="298"/>
      <c r="HII5" s="714"/>
      <c r="HIJ5" s="298"/>
      <c r="HIK5" s="714"/>
      <c r="HIL5" s="298"/>
      <c r="HIM5" s="714"/>
      <c r="HIN5" s="298"/>
      <c r="HIO5" s="714"/>
      <c r="HIP5" s="298"/>
      <c r="HIQ5" s="714"/>
      <c r="HIR5" s="298"/>
      <c r="HIS5" s="714"/>
      <c r="HIT5" s="298"/>
      <c r="HIU5" s="714"/>
      <c r="HIV5" s="298"/>
      <c r="HIW5" s="714"/>
      <c r="HIX5" s="298"/>
      <c r="HIY5" s="714"/>
      <c r="HIZ5" s="298"/>
      <c r="HJA5" s="714"/>
      <c r="HJB5" s="298"/>
      <c r="HJC5" s="714"/>
      <c r="HJD5" s="298"/>
      <c r="HJE5" s="714"/>
      <c r="HJF5" s="298"/>
      <c r="HJG5" s="714"/>
      <c r="HJH5" s="298"/>
      <c r="HJI5" s="714"/>
      <c r="HJJ5" s="298"/>
      <c r="HJK5" s="714"/>
      <c r="HJL5" s="298"/>
      <c r="HJM5" s="714"/>
      <c r="HJN5" s="298"/>
      <c r="HJO5" s="714"/>
      <c r="HJP5" s="298"/>
      <c r="HJQ5" s="714"/>
      <c r="HJR5" s="298"/>
      <c r="HJS5" s="714"/>
      <c r="HJT5" s="298"/>
      <c r="HJU5" s="714"/>
      <c r="HJV5" s="298"/>
      <c r="HJW5" s="714"/>
      <c r="HJX5" s="298"/>
      <c r="HJY5" s="714"/>
      <c r="HJZ5" s="298"/>
      <c r="HKA5" s="714"/>
      <c r="HKB5" s="298"/>
      <c r="HKC5" s="714"/>
      <c r="HKD5" s="298"/>
      <c r="HKE5" s="714"/>
      <c r="HKF5" s="298"/>
      <c r="HKG5" s="714"/>
      <c r="HKH5" s="298"/>
      <c r="HKI5" s="714"/>
      <c r="HKJ5" s="298"/>
      <c r="HKK5" s="714"/>
      <c r="HKL5" s="298"/>
      <c r="HKM5" s="714"/>
      <c r="HKN5" s="298"/>
      <c r="HKO5" s="714"/>
      <c r="HKP5" s="298"/>
      <c r="HKQ5" s="714"/>
      <c r="HKR5" s="298"/>
      <c r="HKS5" s="714"/>
      <c r="HKT5" s="298"/>
      <c r="HKU5" s="714"/>
      <c r="HKV5" s="298"/>
      <c r="HKW5" s="714"/>
      <c r="HKX5" s="298"/>
      <c r="HKY5" s="714"/>
      <c r="HKZ5" s="298"/>
      <c r="HLA5" s="714"/>
      <c r="HLB5" s="298"/>
      <c r="HLC5" s="714"/>
      <c r="HLD5" s="298"/>
      <c r="HLE5" s="714"/>
      <c r="HLF5" s="298"/>
      <c r="HLG5" s="714"/>
      <c r="HLH5" s="298"/>
      <c r="HLI5" s="714"/>
      <c r="HLJ5" s="298"/>
      <c r="HLK5" s="714"/>
      <c r="HLL5" s="298"/>
      <c r="HLM5" s="714"/>
      <c r="HLN5" s="298"/>
      <c r="HLO5" s="714"/>
      <c r="HLP5" s="298"/>
      <c r="HLQ5" s="714"/>
      <c r="HLR5" s="298"/>
      <c r="HLS5" s="714"/>
      <c r="HLT5" s="298"/>
      <c r="HLU5" s="714"/>
      <c r="HLV5" s="298"/>
      <c r="HLW5" s="714"/>
      <c r="HLX5" s="298"/>
      <c r="HLY5" s="714"/>
      <c r="HLZ5" s="298"/>
      <c r="HMA5" s="714"/>
      <c r="HMB5" s="298"/>
      <c r="HMC5" s="714"/>
      <c r="HMD5" s="298"/>
      <c r="HME5" s="714"/>
      <c r="HMF5" s="298"/>
      <c r="HMG5" s="714"/>
      <c r="HMH5" s="298"/>
      <c r="HMI5" s="714"/>
      <c r="HMJ5" s="298"/>
      <c r="HMK5" s="714"/>
      <c r="HML5" s="298"/>
      <c r="HMM5" s="714"/>
      <c r="HMN5" s="298"/>
      <c r="HMO5" s="714"/>
      <c r="HMP5" s="298"/>
      <c r="HMQ5" s="714"/>
      <c r="HMR5" s="298"/>
      <c r="HMS5" s="714"/>
      <c r="HMT5" s="298"/>
      <c r="HMU5" s="714"/>
      <c r="HMV5" s="298"/>
      <c r="HMW5" s="714"/>
      <c r="HMX5" s="298"/>
      <c r="HMY5" s="714"/>
      <c r="HMZ5" s="298"/>
      <c r="HNA5" s="714"/>
      <c r="HNB5" s="298"/>
      <c r="HNC5" s="714"/>
      <c r="HND5" s="298"/>
      <c r="HNE5" s="714"/>
      <c r="HNF5" s="298"/>
      <c r="HNG5" s="714"/>
      <c r="HNH5" s="298"/>
      <c r="HNI5" s="714"/>
      <c r="HNJ5" s="298"/>
      <c r="HNK5" s="714"/>
      <c r="HNL5" s="298"/>
      <c r="HNM5" s="714"/>
      <c r="HNN5" s="298"/>
      <c r="HNO5" s="714"/>
      <c r="HNP5" s="298"/>
      <c r="HNQ5" s="714"/>
      <c r="HNR5" s="298"/>
      <c r="HNS5" s="714"/>
      <c r="HNT5" s="298"/>
      <c r="HNU5" s="714"/>
      <c r="HNV5" s="298"/>
      <c r="HNW5" s="714"/>
      <c r="HNX5" s="298"/>
      <c r="HNY5" s="714"/>
      <c r="HNZ5" s="298"/>
      <c r="HOA5" s="714"/>
      <c r="HOB5" s="298"/>
      <c r="HOC5" s="714"/>
      <c r="HOD5" s="298"/>
      <c r="HOE5" s="714"/>
      <c r="HOF5" s="298"/>
      <c r="HOG5" s="714"/>
      <c r="HOH5" s="298"/>
      <c r="HOI5" s="714"/>
      <c r="HOJ5" s="298"/>
      <c r="HOK5" s="714"/>
      <c r="HOL5" s="298"/>
      <c r="HOM5" s="714"/>
      <c r="HON5" s="298"/>
      <c r="HOO5" s="714"/>
      <c r="HOP5" s="298"/>
      <c r="HOQ5" s="714"/>
      <c r="HOR5" s="298"/>
      <c r="HOS5" s="714"/>
      <c r="HOT5" s="298"/>
      <c r="HOU5" s="714"/>
      <c r="HOV5" s="298"/>
      <c r="HOW5" s="714"/>
      <c r="HOX5" s="298"/>
      <c r="HOY5" s="714"/>
      <c r="HOZ5" s="298"/>
      <c r="HPA5" s="714"/>
      <c r="HPB5" s="298"/>
      <c r="HPC5" s="714"/>
      <c r="HPD5" s="298"/>
      <c r="HPE5" s="714"/>
      <c r="HPF5" s="298"/>
      <c r="HPG5" s="714"/>
      <c r="HPH5" s="298"/>
      <c r="HPI5" s="714"/>
      <c r="HPJ5" s="298"/>
      <c r="HPK5" s="714"/>
      <c r="HPL5" s="298"/>
      <c r="HPM5" s="714"/>
      <c r="HPN5" s="298"/>
      <c r="HPO5" s="714"/>
      <c r="HPP5" s="298"/>
      <c r="HPQ5" s="714"/>
      <c r="HPR5" s="298"/>
      <c r="HPS5" s="714"/>
      <c r="HPT5" s="298"/>
      <c r="HPU5" s="714"/>
      <c r="HPV5" s="298"/>
      <c r="HPW5" s="714"/>
      <c r="HPX5" s="298"/>
      <c r="HPY5" s="714"/>
      <c r="HPZ5" s="298"/>
      <c r="HQA5" s="714"/>
      <c r="HQB5" s="298"/>
      <c r="HQC5" s="714"/>
      <c r="HQD5" s="298"/>
      <c r="HQE5" s="714"/>
      <c r="HQF5" s="298"/>
      <c r="HQG5" s="714"/>
      <c r="HQH5" s="298"/>
      <c r="HQI5" s="714"/>
      <c r="HQJ5" s="298"/>
      <c r="HQK5" s="714"/>
      <c r="HQL5" s="298"/>
      <c r="HQM5" s="714"/>
      <c r="HQN5" s="298"/>
      <c r="HQO5" s="714"/>
      <c r="HQP5" s="298"/>
      <c r="HQQ5" s="714"/>
      <c r="HQR5" s="298"/>
      <c r="HQS5" s="714"/>
      <c r="HQT5" s="298"/>
      <c r="HQU5" s="714"/>
      <c r="HQV5" s="298"/>
      <c r="HQW5" s="714"/>
      <c r="HQX5" s="298"/>
      <c r="HQY5" s="714"/>
      <c r="HQZ5" s="298"/>
      <c r="HRA5" s="714"/>
      <c r="HRB5" s="298"/>
      <c r="HRC5" s="714"/>
      <c r="HRD5" s="298"/>
      <c r="HRE5" s="714"/>
      <c r="HRF5" s="298"/>
      <c r="HRG5" s="714"/>
      <c r="HRH5" s="298"/>
      <c r="HRI5" s="714"/>
      <c r="HRJ5" s="298"/>
      <c r="HRK5" s="714"/>
      <c r="HRL5" s="298"/>
      <c r="HRM5" s="714"/>
      <c r="HRN5" s="298"/>
      <c r="HRO5" s="714"/>
      <c r="HRP5" s="298"/>
      <c r="HRQ5" s="714"/>
      <c r="HRR5" s="298"/>
      <c r="HRS5" s="714"/>
      <c r="HRT5" s="298"/>
      <c r="HRU5" s="714"/>
      <c r="HRV5" s="298"/>
      <c r="HRW5" s="714"/>
      <c r="HRX5" s="298"/>
      <c r="HRY5" s="714"/>
      <c r="HRZ5" s="298"/>
      <c r="HSA5" s="714"/>
      <c r="HSB5" s="298"/>
      <c r="HSC5" s="714"/>
      <c r="HSD5" s="298"/>
      <c r="HSE5" s="714"/>
      <c r="HSF5" s="298"/>
      <c r="HSG5" s="714"/>
      <c r="HSH5" s="298"/>
      <c r="HSI5" s="714"/>
      <c r="HSJ5" s="298"/>
      <c r="HSK5" s="714"/>
      <c r="HSL5" s="298"/>
      <c r="HSM5" s="714"/>
      <c r="HSN5" s="298"/>
      <c r="HSO5" s="714"/>
      <c r="HSP5" s="298"/>
      <c r="HSQ5" s="714"/>
      <c r="HSR5" s="298"/>
      <c r="HSS5" s="714"/>
      <c r="HST5" s="298"/>
      <c r="HSU5" s="714"/>
      <c r="HSV5" s="298"/>
      <c r="HSW5" s="714"/>
      <c r="HSX5" s="298"/>
      <c r="HSY5" s="714"/>
      <c r="HSZ5" s="298"/>
      <c r="HTA5" s="714"/>
      <c r="HTB5" s="298"/>
      <c r="HTC5" s="714"/>
      <c r="HTD5" s="298"/>
      <c r="HTE5" s="714"/>
      <c r="HTF5" s="298"/>
      <c r="HTG5" s="714"/>
      <c r="HTH5" s="298"/>
      <c r="HTI5" s="714"/>
      <c r="HTJ5" s="298"/>
      <c r="HTK5" s="714"/>
      <c r="HTL5" s="298"/>
      <c r="HTM5" s="714"/>
      <c r="HTN5" s="298"/>
      <c r="HTO5" s="714"/>
      <c r="HTP5" s="298"/>
      <c r="HTQ5" s="714"/>
      <c r="HTR5" s="298"/>
      <c r="HTS5" s="714"/>
      <c r="HTT5" s="298"/>
      <c r="HTU5" s="714"/>
      <c r="HTV5" s="298"/>
      <c r="HTW5" s="714"/>
      <c r="HTX5" s="298"/>
      <c r="HTY5" s="714"/>
      <c r="HTZ5" s="298"/>
      <c r="HUA5" s="714"/>
      <c r="HUB5" s="298"/>
      <c r="HUC5" s="714"/>
      <c r="HUD5" s="298"/>
      <c r="HUE5" s="714"/>
      <c r="HUF5" s="298"/>
      <c r="HUG5" s="714"/>
      <c r="HUH5" s="298"/>
      <c r="HUI5" s="714"/>
      <c r="HUJ5" s="298"/>
      <c r="HUK5" s="714"/>
      <c r="HUL5" s="298"/>
      <c r="HUM5" s="714"/>
      <c r="HUN5" s="298"/>
      <c r="HUO5" s="714"/>
      <c r="HUP5" s="298"/>
      <c r="HUQ5" s="714"/>
      <c r="HUR5" s="298"/>
      <c r="HUS5" s="714"/>
      <c r="HUT5" s="298"/>
      <c r="HUU5" s="714"/>
      <c r="HUV5" s="298"/>
      <c r="HUW5" s="714"/>
      <c r="HUX5" s="298"/>
      <c r="HUY5" s="714"/>
      <c r="HUZ5" s="298"/>
      <c r="HVA5" s="714"/>
      <c r="HVB5" s="298"/>
      <c r="HVC5" s="714"/>
      <c r="HVD5" s="298"/>
      <c r="HVE5" s="714"/>
      <c r="HVF5" s="298"/>
      <c r="HVG5" s="714"/>
      <c r="HVH5" s="298"/>
      <c r="HVI5" s="714"/>
      <c r="HVJ5" s="298"/>
      <c r="HVK5" s="714"/>
      <c r="HVL5" s="298"/>
      <c r="HVM5" s="714"/>
      <c r="HVN5" s="298"/>
      <c r="HVO5" s="714"/>
      <c r="HVP5" s="298"/>
      <c r="HVQ5" s="714"/>
      <c r="HVR5" s="298"/>
      <c r="HVS5" s="714"/>
      <c r="HVT5" s="298"/>
      <c r="HVU5" s="714"/>
      <c r="HVV5" s="298"/>
      <c r="HVW5" s="714"/>
      <c r="HVX5" s="298"/>
      <c r="HVY5" s="714"/>
      <c r="HVZ5" s="298"/>
      <c r="HWA5" s="714"/>
      <c r="HWB5" s="298"/>
      <c r="HWC5" s="714"/>
      <c r="HWD5" s="298"/>
      <c r="HWE5" s="714"/>
      <c r="HWF5" s="298"/>
      <c r="HWG5" s="714"/>
      <c r="HWH5" s="298"/>
      <c r="HWI5" s="714"/>
      <c r="HWJ5" s="298"/>
      <c r="HWK5" s="714"/>
      <c r="HWL5" s="298"/>
      <c r="HWM5" s="714"/>
      <c r="HWN5" s="298"/>
      <c r="HWO5" s="714"/>
      <c r="HWP5" s="298"/>
      <c r="HWQ5" s="714"/>
      <c r="HWR5" s="298"/>
      <c r="HWS5" s="714"/>
      <c r="HWT5" s="298"/>
      <c r="HWU5" s="714"/>
      <c r="HWV5" s="298"/>
      <c r="HWW5" s="714"/>
      <c r="HWX5" s="298"/>
      <c r="HWY5" s="714"/>
      <c r="HWZ5" s="298"/>
      <c r="HXA5" s="714"/>
      <c r="HXB5" s="298"/>
      <c r="HXC5" s="714"/>
      <c r="HXD5" s="298"/>
      <c r="HXE5" s="714"/>
      <c r="HXF5" s="298"/>
      <c r="HXG5" s="714"/>
      <c r="HXH5" s="298"/>
      <c r="HXI5" s="714"/>
      <c r="HXJ5" s="298"/>
      <c r="HXK5" s="714"/>
      <c r="HXL5" s="298"/>
      <c r="HXM5" s="714"/>
      <c r="HXN5" s="298"/>
      <c r="HXO5" s="714"/>
      <c r="HXP5" s="298"/>
      <c r="HXQ5" s="714"/>
      <c r="HXR5" s="298"/>
      <c r="HXS5" s="714"/>
      <c r="HXT5" s="298"/>
      <c r="HXU5" s="714"/>
      <c r="HXV5" s="298"/>
      <c r="HXW5" s="714"/>
      <c r="HXX5" s="298"/>
      <c r="HXY5" s="714"/>
      <c r="HXZ5" s="298"/>
      <c r="HYA5" s="714"/>
      <c r="HYB5" s="298"/>
      <c r="HYC5" s="714"/>
      <c r="HYD5" s="298"/>
      <c r="HYE5" s="714"/>
      <c r="HYF5" s="298"/>
      <c r="HYG5" s="714"/>
      <c r="HYH5" s="298"/>
      <c r="HYI5" s="714"/>
      <c r="HYJ5" s="298"/>
      <c r="HYK5" s="714"/>
      <c r="HYL5" s="298"/>
      <c r="HYM5" s="714"/>
      <c r="HYN5" s="298"/>
      <c r="HYO5" s="714"/>
      <c r="HYP5" s="298"/>
      <c r="HYQ5" s="714"/>
      <c r="HYR5" s="298"/>
      <c r="HYS5" s="714"/>
      <c r="HYT5" s="298"/>
      <c r="HYU5" s="714"/>
      <c r="HYV5" s="298"/>
      <c r="HYW5" s="714"/>
      <c r="HYX5" s="298"/>
      <c r="HYY5" s="714"/>
      <c r="HYZ5" s="298"/>
      <c r="HZA5" s="714"/>
      <c r="HZB5" s="298"/>
      <c r="HZC5" s="714"/>
      <c r="HZD5" s="298"/>
      <c r="HZE5" s="714"/>
      <c r="HZF5" s="298"/>
      <c r="HZG5" s="714"/>
      <c r="HZH5" s="298"/>
      <c r="HZI5" s="714"/>
      <c r="HZJ5" s="298"/>
      <c r="HZK5" s="714"/>
      <c r="HZL5" s="298"/>
      <c r="HZM5" s="714"/>
      <c r="HZN5" s="298"/>
      <c r="HZO5" s="714"/>
      <c r="HZP5" s="298"/>
      <c r="HZQ5" s="714"/>
      <c r="HZR5" s="298"/>
      <c r="HZS5" s="714"/>
      <c r="HZT5" s="298"/>
      <c r="HZU5" s="714"/>
      <c r="HZV5" s="298"/>
      <c r="HZW5" s="714"/>
      <c r="HZX5" s="298"/>
      <c r="HZY5" s="714"/>
      <c r="HZZ5" s="298"/>
      <c r="IAA5" s="714"/>
      <c r="IAB5" s="298"/>
      <c r="IAC5" s="714"/>
      <c r="IAD5" s="298"/>
      <c r="IAE5" s="714"/>
      <c r="IAF5" s="298"/>
      <c r="IAG5" s="714"/>
      <c r="IAH5" s="298"/>
      <c r="IAI5" s="714"/>
      <c r="IAJ5" s="298"/>
      <c r="IAK5" s="714"/>
      <c r="IAL5" s="298"/>
      <c r="IAM5" s="714"/>
      <c r="IAN5" s="298"/>
      <c r="IAO5" s="714"/>
      <c r="IAP5" s="298"/>
      <c r="IAQ5" s="714"/>
      <c r="IAR5" s="298"/>
      <c r="IAS5" s="714"/>
      <c r="IAT5" s="298"/>
      <c r="IAU5" s="714"/>
      <c r="IAV5" s="298"/>
      <c r="IAW5" s="714"/>
      <c r="IAX5" s="298"/>
      <c r="IAY5" s="714"/>
      <c r="IAZ5" s="298"/>
      <c r="IBA5" s="714"/>
      <c r="IBB5" s="298"/>
      <c r="IBC5" s="714"/>
      <c r="IBD5" s="298"/>
      <c r="IBE5" s="714"/>
      <c r="IBF5" s="298"/>
      <c r="IBG5" s="714"/>
      <c r="IBH5" s="298"/>
      <c r="IBI5" s="714"/>
      <c r="IBJ5" s="298"/>
      <c r="IBK5" s="714"/>
      <c r="IBL5" s="298"/>
      <c r="IBM5" s="714"/>
      <c r="IBN5" s="298"/>
      <c r="IBO5" s="714"/>
      <c r="IBP5" s="298"/>
      <c r="IBQ5" s="714"/>
      <c r="IBR5" s="298"/>
      <c r="IBS5" s="714"/>
      <c r="IBT5" s="298"/>
      <c r="IBU5" s="714"/>
      <c r="IBV5" s="298"/>
      <c r="IBW5" s="714"/>
      <c r="IBX5" s="298"/>
      <c r="IBY5" s="714"/>
      <c r="IBZ5" s="298"/>
      <c r="ICA5" s="714"/>
      <c r="ICB5" s="298"/>
      <c r="ICC5" s="714"/>
      <c r="ICD5" s="298"/>
      <c r="ICE5" s="714"/>
      <c r="ICF5" s="298"/>
      <c r="ICG5" s="714"/>
      <c r="ICH5" s="298"/>
      <c r="ICI5" s="714"/>
      <c r="ICJ5" s="298"/>
      <c r="ICK5" s="714"/>
      <c r="ICL5" s="298"/>
      <c r="ICM5" s="714"/>
      <c r="ICN5" s="298"/>
      <c r="ICO5" s="714"/>
      <c r="ICP5" s="298"/>
      <c r="ICQ5" s="714"/>
      <c r="ICR5" s="298"/>
      <c r="ICS5" s="714"/>
      <c r="ICT5" s="298"/>
      <c r="ICU5" s="714"/>
      <c r="ICV5" s="298"/>
      <c r="ICW5" s="714"/>
      <c r="ICX5" s="298"/>
      <c r="ICY5" s="714"/>
      <c r="ICZ5" s="298"/>
      <c r="IDA5" s="714"/>
      <c r="IDB5" s="298"/>
      <c r="IDC5" s="714"/>
      <c r="IDD5" s="298"/>
      <c r="IDE5" s="714"/>
      <c r="IDF5" s="298"/>
      <c r="IDG5" s="714"/>
      <c r="IDH5" s="298"/>
      <c r="IDI5" s="714"/>
      <c r="IDJ5" s="298"/>
      <c r="IDK5" s="714"/>
      <c r="IDL5" s="298"/>
      <c r="IDM5" s="714"/>
      <c r="IDN5" s="298"/>
      <c r="IDO5" s="714"/>
      <c r="IDP5" s="298"/>
      <c r="IDQ5" s="714"/>
      <c r="IDR5" s="298"/>
      <c r="IDS5" s="714"/>
      <c r="IDT5" s="298"/>
      <c r="IDU5" s="714"/>
      <c r="IDV5" s="298"/>
      <c r="IDW5" s="714"/>
      <c r="IDX5" s="298"/>
      <c r="IDY5" s="714"/>
      <c r="IDZ5" s="298"/>
      <c r="IEA5" s="714"/>
      <c r="IEB5" s="298"/>
      <c r="IEC5" s="714"/>
      <c r="IED5" s="298"/>
      <c r="IEE5" s="714"/>
      <c r="IEF5" s="298"/>
      <c r="IEG5" s="714"/>
      <c r="IEH5" s="298"/>
      <c r="IEI5" s="714"/>
      <c r="IEJ5" s="298"/>
      <c r="IEK5" s="714"/>
      <c r="IEL5" s="298"/>
      <c r="IEM5" s="714"/>
      <c r="IEN5" s="298"/>
      <c r="IEO5" s="714"/>
      <c r="IEP5" s="298"/>
      <c r="IEQ5" s="714"/>
      <c r="IER5" s="298"/>
      <c r="IES5" s="714"/>
      <c r="IET5" s="298"/>
      <c r="IEU5" s="714"/>
      <c r="IEV5" s="298"/>
      <c r="IEW5" s="714"/>
      <c r="IEX5" s="298"/>
      <c r="IEY5" s="714"/>
      <c r="IEZ5" s="298"/>
      <c r="IFA5" s="714"/>
      <c r="IFB5" s="298"/>
      <c r="IFC5" s="714"/>
      <c r="IFD5" s="298"/>
      <c r="IFE5" s="714"/>
      <c r="IFF5" s="298"/>
      <c r="IFG5" s="714"/>
      <c r="IFH5" s="298"/>
      <c r="IFI5" s="714"/>
      <c r="IFJ5" s="298"/>
      <c r="IFK5" s="714"/>
      <c r="IFL5" s="298"/>
      <c r="IFM5" s="714"/>
      <c r="IFN5" s="298"/>
      <c r="IFO5" s="714"/>
      <c r="IFP5" s="298"/>
      <c r="IFQ5" s="714"/>
      <c r="IFR5" s="298"/>
      <c r="IFS5" s="714"/>
      <c r="IFT5" s="298"/>
      <c r="IFU5" s="714"/>
      <c r="IFV5" s="298"/>
      <c r="IFW5" s="714"/>
      <c r="IFX5" s="298"/>
      <c r="IFY5" s="714"/>
      <c r="IFZ5" s="298"/>
      <c r="IGA5" s="714"/>
      <c r="IGB5" s="298"/>
      <c r="IGC5" s="714"/>
      <c r="IGD5" s="298"/>
      <c r="IGE5" s="714"/>
      <c r="IGF5" s="298"/>
      <c r="IGG5" s="714"/>
      <c r="IGH5" s="298"/>
      <c r="IGI5" s="714"/>
      <c r="IGJ5" s="298"/>
      <c r="IGK5" s="714"/>
      <c r="IGL5" s="298"/>
      <c r="IGM5" s="714"/>
      <c r="IGN5" s="298"/>
      <c r="IGO5" s="714"/>
      <c r="IGP5" s="298"/>
      <c r="IGQ5" s="714"/>
      <c r="IGR5" s="298"/>
      <c r="IGS5" s="714"/>
      <c r="IGT5" s="298"/>
      <c r="IGU5" s="714"/>
      <c r="IGV5" s="298"/>
      <c r="IGW5" s="714"/>
      <c r="IGX5" s="298"/>
      <c r="IGY5" s="714"/>
      <c r="IGZ5" s="298"/>
      <c r="IHA5" s="714"/>
      <c r="IHB5" s="298"/>
      <c r="IHC5" s="714"/>
      <c r="IHD5" s="298"/>
      <c r="IHE5" s="714"/>
      <c r="IHF5" s="298"/>
      <c r="IHG5" s="714"/>
      <c r="IHH5" s="298"/>
      <c r="IHI5" s="714"/>
      <c r="IHJ5" s="298"/>
      <c r="IHK5" s="714"/>
      <c r="IHL5" s="298"/>
      <c r="IHM5" s="714"/>
      <c r="IHN5" s="298"/>
      <c r="IHO5" s="714"/>
      <c r="IHP5" s="298"/>
      <c r="IHQ5" s="714"/>
      <c r="IHR5" s="298"/>
      <c r="IHS5" s="714"/>
      <c r="IHT5" s="298"/>
      <c r="IHU5" s="714"/>
      <c r="IHV5" s="298"/>
      <c r="IHW5" s="714"/>
      <c r="IHX5" s="298"/>
      <c r="IHY5" s="714"/>
      <c r="IHZ5" s="298"/>
      <c r="IIA5" s="714"/>
      <c r="IIB5" s="298"/>
      <c r="IIC5" s="714"/>
      <c r="IID5" s="298"/>
      <c r="IIE5" s="714"/>
      <c r="IIF5" s="298"/>
      <c r="IIG5" s="714"/>
      <c r="IIH5" s="298"/>
      <c r="III5" s="714"/>
      <c r="IIJ5" s="298"/>
      <c r="IIK5" s="714"/>
      <c r="IIL5" s="298"/>
      <c r="IIM5" s="714"/>
      <c r="IIN5" s="298"/>
      <c r="IIO5" s="714"/>
      <c r="IIP5" s="298"/>
      <c r="IIQ5" s="714"/>
      <c r="IIR5" s="298"/>
      <c r="IIS5" s="714"/>
      <c r="IIT5" s="298"/>
      <c r="IIU5" s="714"/>
      <c r="IIV5" s="298"/>
      <c r="IIW5" s="714"/>
      <c r="IIX5" s="298"/>
      <c r="IIY5" s="714"/>
      <c r="IIZ5" s="298"/>
      <c r="IJA5" s="714"/>
      <c r="IJB5" s="298"/>
      <c r="IJC5" s="714"/>
      <c r="IJD5" s="298"/>
      <c r="IJE5" s="714"/>
      <c r="IJF5" s="298"/>
      <c r="IJG5" s="714"/>
      <c r="IJH5" s="298"/>
      <c r="IJI5" s="714"/>
      <c r="IJJ5" s="298"/>
      <c r="IJK5" s="714"/>
      <c r="IJL5" s="298"/>
      <c r="IJM5" s="714"/>
      <c r="IJN5" s="298"/>
      <c r="IJO5" s="714"/>
      <c r="IJP5" s="298"/>
      <c r="IJQ5" s="714"/>
      <c r="IJR5" s="298"/>
      <c r="IJS5" s="714"/>
      <c r="IJT5" s="298"/>
      <c r="IJU5" s="714"/>
      <c r="IJV5" s="298"/>
      <c r="IJW5" s="714"/>
      <c r="IJX5" s="298"/>
      <c r="IJY5" s="714"/>
      <c r="IJZ5" s="298"/>
      <c r="IKA5" s="714"/>
      <c r="IKB5" s="298"/>
      <c r="IKC5" s="714"/>
      <c r="IKD5" s="298"/>
      <c r="IKE5" s="714"/>
      <c r="IKF5" s="298"/>
      <c r="IKG5" s="714"/>
      <c r="IKH5" s="298"/>
      <c r="IKI5" s="714"/>
      <c r="IKJ5" s="298"/>
      <c r="IKK5" s="714"/>
      <c r="IKL5" s="298"/>
      <c r="IKM5" s="714"/>
      <c r="IKN5" s="298"/>
      <c r="IKO5" s="714"/>
      <c r="IKP5" s="298"/>
      <c r="IKQ5" s="714"/>
      <c r="IKR5" s="298"/>
      <c r="IKS5" s="714"/>
      <c r="IKT5" s="298"/>
      <c r="IKU5" s="714"/>
      <c r="IKV5" s="298"/>
      <c r="IKW5" s="714"/>
      <c r="IKX5" s="298"/>
      <c r="IKY5" s="714"/>
      <c r="IKZ5" s="298"/>
      <c r="ILA5" s="714"/>
      <c r="ILB5" s="298"/>
      <c r="ILC5" s="714"/>
      <c r="ILD5" s="298"/>
      <c r="ILE5" s="714"/>
      <c r="ILF5" s="298"/>
      <c r="ILG5" s="714"/>
      <c r="ILH5" s="298"/>
      <c r="ILI5" s="714"/>
      <c r="ILJ5" s="298"/>
      <c r="ILK5" s="714"/>
      <c r="ILL5" s="298"/>
      <c r="ILM5" s="714"/>
      <c r="ILN5" s="298"/>
      <c r="ILO5" s="714"/>
      <c r="ILP5" s="298"/>
      <c r="ILQ5" s="714"/>
      <c r="ILR5" s="298"/>
      <c r="ILS5" s="714"/>
      <c r="ILT5" s="298"/>
      <c r="ILU5" s="714"/>
      <c r="ILV5" s="298"/>
      <c r="ILW5" s="714"/>
      <c r="ILX5" s="298"/>
      <c r="ILY5" s="714"/>
      <c r="ILZ5" s="298"/>
      <c r="IMA5" s="714"/>
      <c r="IMB5" s="298"/>
      <c r="IMC5" s="714"/>
      <c r="IMD5" s="298"/>
      <c r="IME5" s="714"/>
      <c r="IMF5" s="298"/>
      <c r="IMG5" s="714"/>
      <c r="IMH5" s="298"/>
      <c r="IMI5" s="714"/>
      <c r="IMJ5" s="298"/>
      <c r="IMK5" s="714"/>
      <c r="IML5" s="298"/>
      <c r="IMM5" s="714"/>
      <c r="IMN5" s="298"/>
      <c r="IMO5" s="714"/>
      <c r="IMP5" s="298"/>
      <c r="IMQ5" s="714"/>
      <c r="IMR5" s="298"/>
      <c r="IMS5" s="714"/>
      <c r="IMT5" s="298"/>
      <c r="IMU5" s="714"/>
      <c r="IMV5" s="298"/>
      <c r="IMW5" s="714"/>
      <c r="IMX5" s="298"/>
      <c r="IMY5" s="714"/>
      <c r="IMZ5" s="298"/>
      <c r="INA5" s="714"/>
      <c r="INB5" s="298"/>
      <c r="INC5" s="714"/>
      <c r="IND5" s="298"/>
      <c r="INE5" s="714"/>
      <c r="INF5" s="298"/>
      <c r="ING5" s="714"/>
      <c r="INH5" s="298"/>
      <c r="INI5" s="714"/>
      <c r="INJ5" s="298"/>
      <c r="INK5" s="714"/>
      <c r="INL5" s="298"/>
      <c r="INM5" s="714"/>
      <c r="INN5" s="298"/>
      <c r="INO5" s="714"/>
      <c r="INP5" s="298"/>
      <c r="INQ5" s="714"/>
      <c r="INR5" s="298"/>
      <c r="INS5" s="714"/>
      <c r="INT5" s="298"/>
      <c r="INU5" s="714"/>
      <c r="INV5" s="298"/>
      <c r="INW5" s="714"/>
      <c r="INX5" s="298"/>
      <c r="INY5" s="714"/>
      <c r="INZ5" s="298"/>
      <c r="IOA5" s="714"/>
      <c r="IOB5" s="298"/>
      <c r="IOC5" s="714"/>
      <c r="IOD5" s="298"/>
      <c r="IOE5" s="714"/>
      <c r="IOF5" s="298"/>
      <c r="IOG5" s="714"/>
      <c r="IOH5" s="298"/>
      <c r="IOI5" s="714"/>
      <c r="IOJ5" s="298"/>
      <c r="IOK5" s="714"/>
      <c r="IOL5" s="298"/>
      <c r="IOM5" s="714"/>
      <c r="ION5" s="298"/>
      <c r="IOO5" s="714"/>
      <c r="IOP5" s="298"/>
      <c r="IOQ5" s="714"/>
      <c r="IOR5" s="298"/>
      <c r="IOS5" s="714"/>
      <c r="IOT5" s="298"/>
      <c r="IOU5" s="714"/>
      <c r="IOV5" s="298"/>
      <c r="IOW5" s="714"/>
      <c r="IOX5" s="298"/>
      <c r="IOY5" s="714"/>
      <c r="IOZ5" s="298"/>
      <c r="IPA5" s="714"/>
      <c r="IPB5" s="298"/>
      <c r="IPC5" s="714"/>
      <c r="IPD5" s="298"/>
      <c r="IPE5" s="714"/>
      <c r="IPF5" s="298"/>
      <c r="IPG5" s="714"/>
      <c r="IPH5" s="298"/>
      <c r="IPI5" s="714"/>
      <c r="IPJ5" s="298"/>
      <c r="IPK5" s="714"/>
      <c r="IPL5" s="298"/>
      <c r="IPM5" s="714"/>
      <c r="IPN5" s="298"/>
      <c r="IPO5" s="714"/>
      <c r="IPP5" s="298"/>
      <c r="IPQ5" s="714"/>
      <c r="IPR5" s="298"/>
      <c r="IPS5" s="714"/>
      <c r="IPT5" s="298"/>
      <c r="IPU5" s="714"/>
      <c r="IPV5" s="298"/>
      <c r="IPW5" s="714"/>
      <c r="IPX5" s="298"/>
      <c r="IPY5" s="714"/>
      <c r="IPZ5" s="298"/>
      <c r="IQA5" s="714"/>
      <c r="IQB5" s="298"/>
      <c r="IQC5" s="714"/>
      <c r="IQD5" s="298"/>
      <c r="IQE5" s="714"/>
      <c r="IQF5" s="298"/>
      <c r="IQG5" s="714"/>
      <c r="IQH5" s="298"/>
      <c r="IQI5" s="714"/>
      <c r="IQJ5" s="298"/>
      <c r="IQK5" s="714"/>
      <c r="IQL5" s="298"/>
      <c r="IQM5" s="714"/>
      <c r="IQN5" s="298"/>
      <c r="IQO5" s="714"/>
      <c r="IQP5" s="298"/>
      <c r="IQQ5" s="714"/>
      <c r="IQR5" s="298"/>
      <c r="IQS5" s="714"/>
      <c r="IQT5" s="298"/>
      <c r="IQU5" s="714"/>
      <c r="IQV5" s="298"/>
      <c r="IQW5" s="714"/>
      <c r="IQX5" s="298"/>
      <c r="IQY5" s="714"/>
      <c r="IQZ5" s="298"/>
      <c r="IRA5" s="714"/>
      <c r="IRB5" s="298"/>
      <c r="IRC5" s="714"/>
      <c r="IRD5" s="298"/>
      <c r="IRE5" s="714"/>
      <c r="IRF5" s="298"/>
      <c r="IRG5" s="714"/>
      <c r="IRH5" s="298"/>
      <c r="IRI5" s="714"/>
      <c r="IRJ5" s="298"/>
      <c r="IRK5" s="714"/>
      <c r="IRL5" s="298"/>
      <c r="IRM5" s="714"/>
      <c r="IRN5" s="298"/>
      <c r="IRO5" s="714"/>
      <c r="IRP5" s="298"/>
      <c r="IRQ5" s="714"/>
      <c r="IRR5" s="298"/>
      <c r="IRS5" s="714"/>
      <c r="IRT5" s="298"/>
      <c r="IRU5" s="714"/>
      <c r="IRV5" s="298"/>
      <c r="IRW5" s="714"/>
      <c r="IRX5" s="298"/>
      <c r="IRY5" s="714"/>
      <c r="IRZ5" s="298"/>
      <c r="ISA5" s="714"/>
      <c r="ISB5" s="298"/>
      <c r="ISC5" s="714"/>
      <c r="ISD5" s="298"/>
      <c r="ISE5" s="714"/>
      <c r="ISF5" s="298"/>
      <c r="ISG5" s="714"/>
      <c r="ISH5" s="298"/>
      <c r="ISI5" s="714"/>
      <c r="ISJ5" s="298"/>
      <c r="ISK5" s="714"/>
      <c r="ISL5" s="298"/>
      <c r="ISM5" s="714"/>
      <c r="ISN5" s="298"/>
      <c r="ISO5" s="714"/>
      <c r="ISP5" s="298"/>
      <c r="ISQ5" s="714"/>
      <c r="ISR5" s="298"/>
      <c r="ISS5" s="714"/>
      <c r="IST5" s="298"/>
      <c r="ISU5" s="714"/>
      <c r="ISV5" s="298"/>
      <c r="ISW5" s="714"/>
      <c r="ISX5" s="298"/>
      <c r="ISY5" s="714"/>
      <c r="ISZ5" s="298"/>
      <c r="ITA5" s="714"/>
      <c r="ITB5" s="298"/>
      <c r="ITC5" s="714"/>
      <c r="ITD5" s="298"/>
      <c r="ITE5" s="714"/>
      <c r="ITF5" s="298"/>
      <c r="ITG5" s="714"/>
      <c r="ITH5" s="298"/>
      <c r="ITI5" s="714"/>
      <c r="ITJ5" s="298"/>
      <c r="ITK5" s="714"/>
      <c r="ITL5" s="298"/>
      <c r="ITM5" s="714"/>
      <c r="ITN5" s="298"/>
      <c r="ITO5" s="714"/>
      <c r="ITP5" s="298"/>
      <c r="ITQ5" s="714"/>
      <c r="ITR5" s="298"/>
      <c r="ITS5" s="714"/>
      <c r="ITT5" s="298"/>
      <c r="ITU5" s="714"/>
      <c r="ITV5" s="298"/>
      <c r="ITW5" s="714"/>
      <c r="ITX5" s="298"/>
      <c r="ITY5" s="714"/>
      <c r="ITZ5" s="298"/>
      <c r="IUA5" s="714"/>
      <c r="IUB5" s="298"/>
      <c r="IUC5" s="714"/>
      <c r="IUD5" s="298"/>
      <c r="IUE5" s="714"/>
      <c r="IUF5" s="298"/>
      <c r="IUG5" s="714"/>
      <c r="IUH5" s="298"/>
      <c r="IUI5" s="714"/>
      <c r="IUJ5" s="298"/>
      <c r="IUK5" s="714"/>
      <c r="IUL5" s="298"/>
      <c r="IUM5" s="714"/>
      <c r="IUN5" s="298"/>
      <c r="IUO5" s="714"/>
      <c r="IUP5" s="298"/>
      <c r="IUQ5" s="714"/>
      <c r="IUR5" s="298"/>
      <c r="IUS5" s="714"/>
      <c r="IUT5" s="298"/>
      <c r="IUU5" s="714"/>
      <c r="IUV5" s="298"/>
      <c r="IUW5" s="714"/>
      <c r="IUX5" s="298"/>
      <c r="IUY5" s="714"/>
      <c r="IUZ5" s="298"/>
      <c r="IVA5" s="714"/>
      <c r="IVB5" s="298"/>
      <c r="IVC5" s="714"/>
      <c r="IVD5" s="298"/>
      <c r="IVE5" s="714"/>
      <c r="IVF5" s="298"/>
      <c r="IVG5" s="714"/>
      <c r="IVH5" s="298"/>
      <c r="IVI5" s="714"/>
      <c r="IVJ5" s="298"/>
      <c r="IVK5" s="714"/>
      <c r="IVL5" s="298"/>
      <c r="IVM5" s="714"/>
      <c r="IVN5" s="298"/>
      <c r="IVO5" s="714"/>
      <c r="IVP5" s="298"/>
      <c r="IVQ5" s="714"/>
      <c r="IVR5" s="298"/>
      <c r="IVS5" s="714"/>
      <c r="IVT5" s="298"/>
      <c r="IVU5" s="714"/>
      <c r="IVV5" s="298"/>
      <c r="IVW5" s="714"/>
      <c r="IVX5" s="298"/>
      <c r="IVY5" s="714"/>
      <c r="IVZ5" s="298"/>
      <c r="IWA5" s="714"/>
      <c r="IWB5" s="298"/>
      <c r="IWC5" s="714"/>
      <c r="IWD5" s="298"/>
      <c r="IWE5" s="714"/>
      <c r="IWF5" s="298"/>
      <c r="IWG5" s="714"/>
      <c r="IWH5" s="298"/>
      <c r="IWI5" s="714"/>
      <c r="IWJ5" s="298"/>
      <c r="IWK5" s="714"/>
      <c r="IWL5" s="298"/>
      <c r="IWM5" s="714"/>
      <c r="IWN5" s="298"/>
      <c r="IWO5" s="714"/>
      <c r="IWP5" s="298"/>
      <c r="IWQ5" s="714"/>
      <c r="IWR5" s="298"/>
      <c r="IWS5" s="714"/>
      <c r="IWT5" s="298"/>
      <c r="IWU5" s="714"/>
      <c r="IWV5" s="298"/>
      <c r="IWW5" s="714"/>
      <c r="IWX5" s="298"/>
      <c r="IWY5" s="714"/>
      <c r="IWZ5" s="298"/>
      <c r="IXA5" s="714"/>
      <c r="IXB5" s="298"/>
      <c r="IXC5" s="714"/>
      <c r="IXD5" s="298"/>
      <c r="IXE5" s="714"/>
      <c r="IXF5" s="298"/>
      <c r="IXG5" s="714"/>
      <c r="IXH5" s="298"/>
      <c r="IXI5" s="714"/>
      <c r="IXJ5" s="298"/>
      <c r="IXK5" s="714"/>
      <c r="IXL5" s="298"/>
      <c r="IXM5" s="714"/>
      <c r="IXN5" s="298"/>
      <c r="IXO5" s="714"/>
      <c r="IXP5" s="298"/>
      <c r="IXQ5" s="714"/>
      <c r="IXR5" s="298"/>
      <c r="IXS5" s="714"/>
      <c r="IXT5" s="298"/>
      <c r="IXU5" s="714"/>
      <c r="IXV5" s="298"/>
      <c r="IXW5" s="714"/>
      <c r="IXX5" s="298"/>
      <c r="IXY5" s="714"/>
      <c r="IXZ5" s="298"/>
      <c r="IYA5" s="714"/>
      <c r="IYB5" s="298"/>
      <c r="IYC5" s="714"/>
      <c r="IYD5" s="298"/>
      <c r="IYE5" s="714"/>
      <c r="IYF5" s="298"/>
      <c r="IYG5" s="714"/>
      <c r="IYH5" s="298"/>
      <c r="IYI5" s="714"/>
      <c r="IYJ5" s="298"/>
      <c r="IYK5" s="714"/>
      <c r="IYL5" s="298"/>
      <c r="IYM5" s="714"/>
      <c r="IYN5" s="298"/>
      <c r="IYO5" s="714"/>
      <c r="IYP5" s="298"/>
      <c r="IYQ5" s="714"/>
      <c r="IYR5" s="298"/>
      <c r="IYS5" s="714"/>
      <c r="IYT5" s="298"/>
      <c r="IYU5" s="714"/>
      <c r="IYV5" s="298"/>
      <c r="IYW5" s="714"/>
      <c r="IYX5" s="298"/>
      <c r="IYY5" s="714"/>
      <c r="IYZ5" s="298"/>
      <c r="IZA5" s="714"/>
      <c r="IZB5" s="298"/>
      <c r="IZC5" s="714"/>
      <c r="IZD5" s="298"/>
      <c r="IZE5" s="714"/>
      <c r="IZF5" s="298"/>
      <c r="IZG5" s="714"/>
      <c r="IZH5" s="298"/>
      <c r="IZI5" s="714"/>
      <c r="IZJ5" s="298"/>
      <c r="IZK5" s="714"/>
      <c r="IZL5" s="298"/>
      <c r="IZM5" s="714"/>
      <c r="IZN5" s="298"/>
      <c r="IZO5" s="714"/>
      <c r="IZP5" s="298"/>
      <c r="IZQ5" s="714"/>
      <c r="IZR5" s="298"/>
      <c r="IZS5" s="714"/>
      <c r="IZT5" s="298"/>
      <c r="IZU5" s="714"/>
      <c r="IZV5" s="298"/>
      <c r="IZW5" s="714"/>
      <c r="IZX5" s="298"/>
      <c r="IZY5" s="714"/>
      <c r="IZZ5" s="298"/>
      <c r="JAA5" s="714"/>
      <c r="JAB5" s="298"/>
      <c r="JAC5" s="714"/>
      <c r="JAD5" s="298"/>
      <c r="JAE5" s="714"/>
      <c r="JAF5" s="298"/>
      <c r="JAG5" s="714"/>
      <c r="JAH5" s="298"/>
      <c r="JAI5" s="714"/>
      <c r="JAJ5" s="298"/>
      <c r="JAK5" s="714"/>
      <c r="JAL5" s="298"/>
      <c r="JAM5" s="714"/>
      <c r="JAN5" s="298"/>
      <c r="JAO5" s="714"/>
      <c r="JAP5" s="298"/>
      <c r="JAQ5" s="714"/>
      <c r="JAR5" s="298"/>
      <c r="JAS5" s="714"/>
      <c r="JAT5" s="298"/>
      <c r="JAU5" s="714"/>
      <c r="JAV5" s="298"/>
      <c r="JAW5" s="714"/>
      <c r="JAX5" s="298"/>
      <c r="JAY5" s="714"/>
      <c r="JAZ5" s="298"/>
      <c r="JBA5" s="714"/>
      <c r="JBB5" s="298"/>
      <c r="JBC5" s="714"/>
      <c r="JBD5" s="298"/>
      <c r="JBE5" s="714"/>
      <c r="JBF5" s="298"/>
      <c r="JBG5" s="714"/>
      <c r="JBH5" s="298"/>
      <c r="JBI5" s="714"/>
      <c r="JBJ5" s="298"/>
      <c r="JBK5" s="714"/>
      <c r="JBL5" s="298"/>
      <c r="JBM5" s="714"/>
      <c r="JBN5" s="298"/>
      <c r="JBO5" s="714"/>
      <c r="JBP5" s="298"/>
      <c r="JBQ5" s="714"/>
      <c r="JBR5" s="298"/>
      <c r="JBS5" s="714"/>
      <c r="JBT5" s="298"/>
      <c r="JBU5" s="714"/>
      <c r="JBV5" s="298"/>
      <c r="JBW5" s="714"/>
      <c r="JBX5" s="298"/>
      <c r="JBY5" s="714"/>
      <c r="JBZ5" s="298"/>
      <c r="JCA5" s="714"/>
      <c r="JCB5" s="298"/>
      <c r="JCC5" s="714"/>
      <c r="JCD5" s="298"/>
      <c r="JCE5" s="714"/>
      <c r="JCF5" s="298"/>
      <c r="JCG5" s="714"/>
      <c r="JCH5" s="298"/>
      <c r="JCI5" s="714"/>
      <c r="JCJ5" s="298"/>
      <c r="JCK5" s="714"/>
      <c r="JCL5" s="298"/>
      <c r="JCM5" s="714"/>
      <c r="JCN5" s="298"/>
      <c r="JCO5" s="714"/>
      <c r="JCP5" s="298"/>
      <c r="JCQ5" s="714"/>
      <c r="JCR5" s="298"/>
      <c r="JCS5" s="714"/>
      <c r="JCT5" s="298"/>
      <c r="JCU5" s="714"/>
      <c r="JCV5" s="298"/>
      <c r="JCW5" s="714"/>
      <c r="JCX5" s="298"/>
      <c r="JCY5" s="714"/>
      <c r="JCZ5" s="298"/>
      <c r="JDA5" s="714"/>
      <c r="JDB5" s="298"/>
      <c r="JDC5" s="714"/>
      <c r="JDD5" s="298"/>
      <c r="JDE5" s="714"/>
      <c r="JDF5" s="298"/>
      <c r="JDG5" s="714"/>
      <c r="JDH5" s="298"/>
      <c r="JDI5" s="714"/>
      <c r="JDJ5" s="298"/>
      <c r="JDK5" s="714"/>
      <c r="JDL5" s="298"/>
      <c r="JDM5" s="714"/>
      <c r="JDN5" s="298"/>
      <c r="JDO5" s="714"/>
      <c r="JDP5" s="298"/>
      <c r="JDQ5" s="714"/>
      <c r="JDR5" s="298"/>
      <c r="JDS5" s="714"/>
      <c r="JDT5" s="298"/>
      <c r="JDU5" s="714"/>
      <c r="JDV5" s="298"/>
      <c r="JDW5" s="714"/>
      <c r="JDX5" s="298"/>
      <c r="JDY5" s="714"/>
      <c r="JDZ5" s="298"/>
      <c r="JEA5" s="714"/>
      <c r="JEB5" s="298"/>
      <c r="JEC5" s="714"/>
      <c r="JED5" s="298"/>
      <c r="JEE5" s="714"/>
      <c r="JEF5" s="298"/>
      <c r="JEG5" s="714"/>
      <c r="JEH5" s="298"/>
      <c r="JEI5" s="714"/>
      <c r="JEJ5" s="298"/>
      <c r="JEK5" s="714"/>
      <c r="JEL5" s="298"/>
      <c r="JEM5" s="714"/>
      <c r="JEN5" s="298"/>
      <c r="JEO5" s="714"/>
      <c r="JEP5" s="298"/>
      <c r="JEQ5" s="714"/>
      <c r="JER5" s="298"/>
      <c r="JES5" s="714"/>
      <c r="JET5" s="298"/>
      <c r="JEU5" s="714"/>
      <c r="JEV5" s="298"/>
      <c r="JEW5" s="714"/>
      <c r="JEX5" s="298"/>
      <c r="JEY5" s="714"/>
      <c r="JEZ5" s="298"/>
      <c r="JFA5" s="714"/>
      <c r="JFB5" s="298"/>
      <c r="JFC5" s="714"/>
      <c r="JFD5" s="298"/>
      <c r="JFE5" s="714"/>
      <c r="JFF5" s="298"/>
      <c r="JFG5" s="714"/>
      <c r="JFH5" s="298"/>
      <c r="JFI5" s="714"/>
      <c r="JFJ5" s="298"/>
      <c r="JFK5" s="714"/>
      <c r="JFL5" s="298"/>
      <c r="JFM5" s="714"/>
      <c r="JFN5" s="298"/>
      <c r="JFO5" s="714"/>
      <c r="JFP5" s="298"/>
      <c r="JFQ5" s="714"/>
      <c r="JFR5" s="298"/>
      <c r="JFS5" s="714"/>
      <c r="JFT5" s="298"/>
      <c r="JFU5" s="714"/>
      <c r="JFV5" s="298"/>
      <c r="JFW5" s="714"/>
      <c r="JFX5" s="298"/>
      <c r="JFY5" s="714"/>
      <c r="JFZ5" s="298"/>
      <c r="JGA5" s="714"/>
      <c r="JGB5" s="298"/>
      <c r="JGC5" s="714"/>
      <c r="JGD5" s="298"/>
      <c r="JGE5" s="714"/>
      <c r="JGF5" s="298"/>
      <c r="JGG5" s="714"/>
      <c r="JGH5" s="298"/>
      <c r="JGI5" s="714"/>
      <c r="JGJ5" s="298"/>
      <c r="JGK5" s="714"/>
      <c r="JGL5" s="298"/>
      <c r="JGM5" s="714"/>
      <c r="JGN5" s="298"/>
      <c r="JGO5" s="714"/>
      <c r="JGP5" s="298"/>
      <c r="JGQ5" s="714"/>
      <c r="JGR5" s="298"/>
      <c r="JGS5" s="714"/>
      <c r="JGT5" s="298"/>
      <c r="JGU5" s="714"/>
      <c r="JGV5" s="298"/>
      <c r="JGW5" s="714"/>
      <c r="JGX5" s="298"/>
      <c r="JGY5" s="714"/>
      <c r="JGZ5" s="298"/>
      <c r="JHA5" s="714"/>
      <c r="JHB5" s="298"/>
      <c r="JHC5" s="714"/>
      <c r="JHD5" s="298"/>
      <c r="JHE5" s="714"/>
      <c r="JHF5" s="298"/>
      <c r="JHG5" s="714"/>
      <c r="JHH5" s="298"/>
      <c r="JHI5" s="714"/>
      <c r="JHJ5" s="298"/>
      <c r="JHK5" s="714"/>
      <c r="JHL5" s="298"/>
      <c r="JHM5" s="714"/>
      <c r="JHN5" s="298"/>
      <c r="JHO5" s="714"/>
      <c r="JHP5" s="298"/>
      <c r="JHQ5" s="714"/>
      <c r="JHR5" s="298"/>
      <c r="JHS5" s="714"/>
      <c r="JHT5" s="298"/>
      <c r="JHU5" s="714"/>
      <c r="JHV5" s="298"/>
      <c r="JHW5" s="714"/>
      <c r="JHX5" s="298"/>
      <c r="JHY5" s="714"/>
      <c r="JHZ5" s="298"/>
      <c r="JIA5" s="714"/>
      <c r="JIB5" s="298"/>
      <c r="JIC5" s="714"/>
      <c r="JID5" s="298"/>
      <c r="JIE5" s="714"/>
      <c r="JIF5" s="298"/>
      <c r="JIG5" s="714"/>
      <c r="JIH5" s="298"/>
      <c r="JII5" s="714"/>
      <c r="JIJ5" s="298"/>
      <c r="JIK5" s="714"/>
      <c r="JIL5" s="298"/>
      <c r="JIM5" s="714"/>
      <c r="JIN5" s="298"/>
      <c r="JIO5" s="714"/>
      <c r="JIP5" s="298"/>
      <c r="JIQ5" s="714"/>
      <c r="JIR5" s="298"/>
      <c r="JIS5" s="714"/>
      <c r="JIT5" s="298"/>
      <c r="JIU5" s="714"/>
      <c r="JIV5" s="298"/>
      <c r="JIW5" s="714"/>
      <c r="JIX5" s="298"/>
      <c r="JIY5" s="714"/>
      <c r="JIZ5" s="298"/>
      <c r="JJA5" s="714"/>
      <c r="JJB5" s="298"/>
      <c r="JJC5" s="714"/>
      <c r="JJD5" s="298"/>
      <c r="JJE5" s="714"/>
      <c r="JJF5" s="298"/>
      <c r="JJG5" s="714"/>
      <c r="JJH5" s="298"/>
      <c r="JJI5" s="714"/>
      <c r="JJJ5" s="298"/>
      <c r="JJK5" s="714"/>
      <c r="JJL5" s="298"/>
      <c r="JJM5" s="714"/>
      <c r="JJN5" s="298"/>
      <c r="JJO5" s="714"/>
      <c r="JJP5" s="298"/>
      <c r="JJQ5" s="714"/>
      <c r="JJR5" s="298"/>
      <c r="JJS5" s="714"/>
      <c r="JJT5" s="298"/>
      <c r="JJU5" s="714"/>
      <c r="JJV5" s="298"/>
      <c r="JJW5" s="714"/>
      <c r="JJX5" s="298"/>
      <c r="JJY5" s="714"/>
      <c r="JJZ5" s="298"/>
      <c r="JKA5" s="714"/>
      <c r="JKB5" s="298"/>
      <c r="JKC5" s="714"/>
      <c r="JKD5" s="298"/>
      <c r="JKE5" s="714"/>
      <c r="JKF5" s="298"/>
      <c r="JKG5" s="714"/>
      <c r="JKH5" s="298"/>
      <c r="JKI5" s="714"/>
      <c r="JKJ5" s="298"/>
      <c r="JKK5" s="714"/>
      <c r="JKL5" s="298"/>
      <c r="JKM5" s="714"/>
      <c r="JKN5" s="298"/>
      <c r="JKO5" s="714"/>
      <c r="JKP5" s="298"/>
      <c r="JKQ5" s="714"/>
      <c r="JKR5" s="298"/>
      <c r="JKS5" s="714"/>
      <c r="JKT5" s="298"/>
      <c r="JKU5" s="714"/>
      <c r="JKV5" s="298"/>
      <c r="JKW5" s="714"/>
      <c r="JKX5" s="298"/>
      <c r="JKY5" s="714"/>
      <c r="JKZ5" s="298"/>
      <c r="JLA5" s="714"/>
      <c r="JLB5" s="298"/>
      <c r="JLC5" s="714"/>
      <c r="JLD5" s="298"/>
      <c r="JLE5" s="714"/>
      <c r="JLF5" s="298"/>
      <c r="JLG5" s="714"/>
      <c r="JLH5" s="298"/>
      <c r="JLI5" s="714"/>
      <c r="JLJ5" s="298"/>
      <c r="JLK5" s="714"/>
      <c r="JLL5" s="298"/>
      <c r="JLM5" s="714"/>
      <c r="JLN5" s="298"/>
      <c r="JLO5" s="714"/>
      <c r="JLP5" s="298"/>
      <c r="JLQ5" s="714"/>
      <c r="JLR5" s="298"/>
      <c r="JLS5" s="714"/>
      <c r="JLT5" s="298"/>
      <c r="JLU5" s="714"/>
      <c r="JLV5" s="298"/>
      <c r="JLW5" s="714"/>
      <c r="JLX5" s="298"/>
      <c r="JLY5" s="714"/>
      <c r="JLZ5" s="298"/>
      <c r="JMA5" s="714"/>
      <c r="JMB5" s="298"/>
      <c r="JMC5" s="714"/>
      <c r="JMD5" s="298"/>
      <c r="JME5" s="714"/>
      <c r="JMF5" s="298"/>
      <c r="JMG5" s="714"/>
      <c r="JMH5" s="298"/>
      <c r="JMI5" s="714"/>
      <c r="JMJ5" s="298"/>
      <c r="JMK5" s="714"/>
      <c r="JML5" s="298"/>
      <c r="JMM5" s="714"/>
      <c r="JMN5" s="298"/>
      <c r="JMO5" s="714"/>
      <c r="JMP5" s="298"/>
      <c r="JMQ5" s="714"/>
      <c r="JMR5" s="298"/>
      <c r="JMS5" s="714"/>
      <c r="JMT5" s="298"/>
      <c r="JMU5" s="714"/>
      <c r="JMV5" s="298"/>
      <c r="JMW5" s="714"/>
      <c r="JMX5" s="298"/>
      <c r="JMY5" s="714"/>
      <c r="JMZ5" s="298"/>
      <c r="JNA5" s="714"/>
      <c r="JNB5" s="298"/>
      <c r="JNC5" s="714"/>
      <c r="JND5" s="298"/>
      <c r="JNE5" s="714"/>
      <c r="JNF5" s="298"/>
      <c r="JNG5" s="714"/>
      <c r="JNH5" s="298"/>
      <c r="JNI5" s="714"/>
      <c r="JNJ5" s="298"/>
      <c r="JNK5" s="714"/>
      <c r="JNL5" s="298"/>
      <c r="JNM5" s="714"/>
      <c r="JNN5" s="298"/>
      <c r="JNO5" s="714"/>
      <c r="JNP5" s="298"/>
      <c r="JNQ5" s="714"/>
      <c r="JNR5" s="298"/>
      <c r="JNS5" s="714"/>
      <c r="JNT5" s="298"/>
      <c r="JNU5" s="714"/>
      <c r="JNV5" s="298"/>
      <c r="JNW5" s="714"/>
      <c r="JNX5" s="298"/>
      <c r="JNY5" s="714"/>
      <c r="JNZ5" s="298"/>
      <c r="JOA5" s="714"/>
      <c r="JOB5" s="298"/>
      <c r="JOC5" s="714"/>
      <c r="JOD5" s="298"/>
      <c r="JOE5" s="714"/>
      <c r="JOF5" s="298"/>
      <c r="JOG5" s="714"/>
      <c r="JOH5" s="298"/>
      <c r="JOI5" s="714"/>
      <c r="JOJ5" s="298"/>
      <c r="JOK5" s="714"/>
      <c r="JOL5" s="298"/>
      <c r="JOM5" s="714"/>
      <c r="JON5" s="298"/>
      <c r="JOO5" s="714"/>
      <c r="JOP5" s="298"/>
      <c r="JOQ5" s="714"/>
      <c r="JOR5" s="298"/>
      <c r="JOS5" s="714"/>
      <c r="JOT5" s="298"/>
      <c r="JOU5" s="714"/>
      <c r="JOV5" s="298"/>
      <c r="JOW5" s="714"/>
      <c r="JOX5" s="298"/>
      <c r="JOY5" s="714"/>
      <c r="JOZ5" s="298"/>
      <c r="JPA5" s="714"/>
      <c r="JPB5" s="298"/>
      <c r="JPC5" s="714"/>
      <c r="JPD5" s="298"/>
      <c r="JPE5" s="714"/>
      <c r="JPF5" s="298"/>
      <c r="JPG5" s="714"/>
      <c r="JPH5" s="298"/>
      <c r="JPI5" s="714"/>
      <c r="JPJ5" s="298"/>
      <c r="JPK5" s="714"/>
      <c r="JPL5" s="298"/>
      <c r="JPM5" s="714"/>
      <c r="JPN5" s="298"/>
      <c r="JPO5" s="714"/>
      <c r="JPP5" s="298"/>
      <c r="JPQ5" s="714"/>
      <c r="JPR5" s="298"/>
      <c r="JPS5" s="714"/>
      <c r="JPT5" s="298"/>
      <c r="JPU5" s="714"/>
      <c r="JPV5" s="298"/>
      <c r="JPW5" s="714"/>
      <c r="JPX5" s="298"/>
      <c r="JPY5" s="714"/>
      <c r="JPZ5" s="298"/>
      <c r="JQA5" s="714"/>
      <c r="JQB5" s="298"/>
      <c r="JQC5" s="714"/>
      <c r="JQD5" s="298"/>
      <c r="JQE5" s="714"/>
      <c r="JQF5" s="298"/>
      <c r="JQG5" s="714"/>
      <c r="JQH5" s="298"/>
      <c r="JQI5" s="714"/>
      <c r="JQJ5" s="298"/>
      <c r="JQK5" s="714"/>
      <c r="JQL5" s="298"/>
      <c r="JQM5" s="714"/>
      <c r="JQN5" s="298"/>
      <c r="JQO5" s="714"/>
      <c r="JQP5" s="298"/>
      <c r="JQQ5" s="714"/>
      <c r="JQR5" s="298"/>
      <c r="JQS5" s="714"/>
      <c r="JQT5" s="298"/>
      <c r="JQU5" s="714"/>
      <c r="JQV5" s="298"/>
      <c r="JQW5" s="714"/>
      <c r="JQX5" s="298"/>
      <c r="JQY5" s="714"/>
      <c r="JQZ5" s="298"/>
      <c r="JRA5" s="714"/>
      <c r="JRB5" s="298"/>
      <c r="JRC5" s="714"/>
      <c r="JRD5" s="298"/>
      <c r="JRE5" s="714"/>
      <c r="JRF5" s="298"/>
      <c r="JRG5" s="714"/>
      <c r="JRH5" s="298"/>
      <c r="JRI5" s="714"/>
      <c r="JRJ5" s="298"/>
      <c r="JRK5" s="714"/>
      <c r="JRL5" s="298"/>
      <c r="JRM5" s="714"/>
      <c r="JRN5" s="298"/>
      <c r="JRO5" s="714"/>
      <c r="JRP5" s="298"/>
      <c r="JRQ5" s="714"/>
      <c r="JRR5" s="298"/>
      <c r="JRS5" s="714"/>
      <c r="JRT5" s="298"/>
      <c r="JRU5" s="714"/>
      <c r="JRV5" s="298"/>
      <c r="JRW5" s="714"/>
      <c r="JRX5" s="298"/>
      <c r="JRY5" s="714"/>
      <c r="JRZ5" s="298"/>
      <c r="JSA5" s="714"/>
      <c r="JSB5" s="298"/>
      <c r="JSC5" s="714"/>
      <c r="JSD5" s="298"/>
      <c r="JSE5" s="714"/>
      <c r="JSF5" s="298"/>
      <c r="JSG5" s="714"/>
      <c r="JSH5" s="298"/>
      <c r="JSI5" s="714"/>
      <c r="JSJ5" s="298"/>
      <c r="JSK5" s="714"/>
      <c r="JSL5" s="298"/>
      <c r="JSM5" s="714"/>
      <c r="JSN5" s="298"/>
      <c r="JSO5" s="714"/>
      <c r="JSP5" s="298"/>
      <c r="JSQ5" s="714"/>
      <c r="JSR5" s="298"/>
      <c r="JSS5" s="714"/>
      <c r="JST5" s="298"/>
      <c r="JSU5" s="714"/>
      <c r="JSV5" s="298"/>
      <c r="JSW5" s="714"/>
      <c r="JSX5" s="298"/>
      <c r="JSY5" s="714"/>
      <c r="JSZ5" s="298"/>
      <c r="JTA5" s="714"/>
      <c r="JTB5" s="298"/>
      <c r="JTC5" s="714"/>
      <c r="JTD5" s="298"/>
      <c r="JTE5" s="714"/>
      <c r="JTF5" s="298"/>
      <c r="JTG5" s="714"/>
      <c r="JTH5" s="298"/>
      <c r="JTI5" s="714"/>
      <c r="JTJ5" s="298"/>
      <c r="JTK5" s="714"/>
      <c r="JTL5" s="298"/>
      <c r="JTM5" s="714"/>
      <c r="JTN5" s="298"/>
      <c r="JTO5" s="714"/>
      <c r="JTP5" s="298"/>
      <c r="JTQ5" s="714"/>
      <c r="JTR5" s="298"/>
      <c r="JTS5" s="714"/>
      <c r="JTT5" s="298"/>
      <c r="JTU5" s="714"/>
      <c r="JTV5" s="298"/>
      <c r="JTW5" s="714"/>
      <c r="JTX5" s="298"/>
      <c r="JTY5" s="714"/>
      <c r="JTZ5" s="298"/>
      <c r="JUA5" s="714"/>
      <c r="JUB5" s="298"/>
      <c r="JUC5" s="714"/>
      <c r="JUD5" s="298"/>
      <c r="JUE5" s="714"/>
      <c r="JUF5" s="298"/>
      <c r="JUG5" s="714"/>
      <c r="JUH5" s="298"/>
      <c r="JUI5" s="714"/>
      <c r="JUJ5" s="298"/>
      <c r="JUK5" s="714"/>
      <c r="JUL5" s="298"/>
      <c r="JUM5" s="714"/>
      <c r="JUN5" s="298"/>
      <c r="JUO5" s="714"/>
      <c r="JUP5" s="298"/>
      <c r="JUQ5" s="714"/>
      <c r="JUR5" s="298"/>
      <c r="JUS5" s="714"/>
      <c r="JUT5" s="298"/>
      <c r="JUU5" s="714"/>
      <c r="JUV5" s="298"/>
      <c r="JUW5" s="714"/>
      <c r="JUX5" s="298"/>
      <c r="JUY5" s="714"/>
      <c r="JUZ5" s="298"/>
      <c r="JVA5" s="714"/>
      <c r="JVB5" s="298"/>
      <c r="JVC5" s="714"/>
      <c r="JVD5" s="298"/>
      <c r="JVE5" s="714"/>
      <c r="JVF5" s="298"/>
      <c r="JVG5" s="714"/>
      <c r="JVH5" s="298"/>
      <c r="JVI5" s="714"/>
      <c r="JVJ5" s="298"/>
      <c r="JVK5" s="714"/>
      <c r="JVL5" s="298"/>
      <c r="JVM5" s="714"/>
      <c r="JVN5" s="298"/>
      <c r="JVO5" s="714"/>
      <c r="JVP5" s="298"/>
      <c r="JVQ5" s="714"/>
      <c r="JVR5" s="298"/>
      <c r="JVS5" s="714"/>
      <c r="JVT5" s="298"/>
      <c r="JVU5" s="714"/>
      <c r="JVV5" s="298"/>
      <c r="JVW5" s="714"/>
      <c r="JVX5" s="298"/>
      <c r="JVY5" s="714"/>
      <c r="JVZ5" s="298"/>
      <c r="JWA5" s="714"/>
      <c r="JWB5" s="298"/>
      <c r="JWC5" s="714"/>
      <c r="JWD5" s="298"/>
      <c r="JWE5" s="714"/>
      <c r="JWF5" s="298"/>
      <c r="JWG5" s="714"/>
      <c r="JWH5" s="298"/>
      <c r="JWI5" s="714"/>
      <c r="JWJ5" s="298"/>
      <c r="JWK5" s="714"/>
      <c r="JWL5" s="298"/>
      <c r="JWM5" s="714"/>
      <c r="JWN5" s="298"/>
      <c r="JWO5" s="714"/>
      <c r="JWP5" s="298"/>
      <c r="JWQ5" s="714"/>
      <c r="JWR5" s="298"/>
      <c r="JWS5" s="714"/>
      <c r="JWT5" s="298"/>
      <c r="JWU5" s="714"/>
      <c r="JWV5" s="298"/>
      <c r="JWW5" s="714"/>
      <c r="JWX5" s="298"/>
      <c r="JWY5" s="714"/>
      <c r="JWZ5" s="298"/>
      <c r="JXA5" s="714"/>
      <c r="JXB5" s="298"/>
      <c r="JXC5" s="714"/>
      <c r="JXD5" s="298"/>
      <c r="JXE5" s="714"/>
      <c r="JXF5" s="298"/>
      <c r="JXG5" s="714"/>
      <c r="JXH5" s="298"/>
      <c r="JXI5" s="714"/>
      <c r="JXJ5" s="298"/>
      <c r="JXK5" s="714"/>
      <c r="JXL5" s="298"/>
      <c r="JXM5" s="714"/>
      <c r="JXN5" s="298"/>
      <c r="JXO5" s="714"/>
      <c r="JXP5" s="298"/>
      <c r="JXQ5" s="714"/>
      <c r="JXR5" s="298"/>
      <c r="JXS5" s="714"/>
      <c r="JXT5" s="298"/>
      <c r="JXU5" s="714"/>
      <c r="JXV5" s="298"/>
      <c r="JXW5" s="714"/>
      <c r="JXX5" s="298"/>
      <c r="JXY5" s="714"/>
      <c r="JXZ5" s="298"/>
      <c r="JYA5" s="714"/>
      <c r="JYB5" s="298"/>
      <c r="JYC5" s="714"/>
      <c r="JYD5" s="298"/>
      <c r="JYE5" s="714"/>
      <c r="JYF5" s="298"/>
      <c r="JYG5" s="714"/>
      <c r="JYH5" s="298"/>
      <c r="JYI5" s="714"/>
      <c r="JYJ5" s="298"/>
      <c r="JYK5" s="714"/>
      <c r="JYL5" s="298"/>
      <c r="JYM5" s="714"/>
      <c r="JYN5" s="298"/>
      <c r="JYO5" s="714"/>
      <c r="JYP5" s="298"/>
      <c r="JYQ5" s="714"/>
      <c r="JYR5" s="298"/>
      <c r="JYS5" s="714"/>
      <c r="JYT5" s="298"/>
      <c r="JYU5" s="714"/>
      <c r="JYV5" s="298"/>
      <c r="JYW5" s="714"/>
      <c r="JYX5" s="298"/>
      <c r="JYY5" s="714"/>
      <c r="JYZ5" s="298"/>
      <c r="JZA5" s="714"/>
      <c r="JZB5" s="298"/>
      <c r="JZC5" s="714"/>
      <c r="JZD5" s="298"/>
      <c r="JZE5" s="714"/>
      <c r="JZF5" s="298"/>
      <c r="JZG5" s="714"/>
      <c r="JZH5" s="298"/>
      <c r="JZI5" s="714"/>
      <c r="JZJ5" s="298"/>
      <c r="JZK5" s="714"/>
      <c r="JZL5" s="298"/>
      <c r="JZM5" s="714"/>
      <c r="JZN5" s="298"/>
      <c r="JZO5" s="714"/>
      <c r="JZP5" s="298"/>
      <c r="JZQ5" s="714"/>
      <c r="JZR5" s="298"/>
      <c r="JZS5" s="714"/>
      <c r="JZT5" s="298"/>
      <c r="JZU5" s="714"/>
      <c r="JZV5" s="298"/>
      <c r="JZW5" s="714"/>
      <c r="JZX5" s="298"/>
      <c r="JZY5" s="714"/>
      <c r="JZZ5" s="298"/>
      <c r="KAA5" s="714"/>
      <c r="KAB5" s="298"/>
      <c r="KAC5" s="714"/>
      <c r="KAD5" s="298"/>
      <c r="KAE5" s="714"/>
      <c r="KAF5" s="298"/>
      <c r="KAG5" s="714"/>
      <c r="KAH5" s="298"/>
      <c r="KAI5" s="714"/>
      <c r="KAJ5" s="298"/>
      <c r="KAK5" s="714"/>
      <c r="KAL5" s="298"/>
      <c r="KAM5" s="714"/>
      <c r="KAN5" s="298"/>
      <c r="KAO5" s="714"/>
      <c r="KAP5" s="298"/>
      <c r="KAQ5" s="714"/>
      <c r="KAR5" s="298"/>
      <c r="KAS5" s="714"/>
      <c r="KAT5" s="298"/>
      <c r="KAU5" s="714"/>
      <c r="KAV5" s="298"/>
      <c r="KAW5" s="714"/>
      <c r="KAX5" s="298"/>
      <c r="KAY5" s="714"/>
      <c r="KAZ5" s="298"/>
      <c r="KBA5" s="714"/>
      <c r="KBB5" s="298"/>
      <c r="KBC5" s="714"/>
      <c r="KBD5" s="298"/>
      <c r="KBE5" s="714"/>
      <c r="KBF5" s="298"/>
      <c r="KBG5" s="714"/>
      <c r="KBH5" s="298"/>
      <c r="KBI5" s="714"/>
      <c r="KBJ5" s="298"/>
      <c r="KBK5" s="714"/>
      <c r="KBL5" s="298"/>
      <c r="KBM5" s="714"/>
      <c r="KBN5" s="298"/>
      <c r="KBO5" s="714"/>
      <c r="KBP5" s="298"/>
      <c r="KBQ5" s="714"/>
      <c r="KBR5" s="298"/>
      <c r="KBS5" s="714"/>
      <c r="KBT5" s="298"/>
      <c r="KBU5" s="714"/>
      <c r="KBV5" s="298"/>
      <c r="KBW5" s="714"/>
      <c r="KBX5" s="298"/>
      <c r="KBY5" s="714"/>
      <c r="KBZ5" s="298"/>
      <c r="KCA5" s="714"/>
      <c r="KCB5" s="298"/>
      <c r="KCC5" s="714"/>
      <c r="KCD5" s="298"/>
      <c r="KCE5" s="714"/>
      <c r="KCF5" s="298"/>
      <c r="KCG5" s="714"/>
      <c r="KCH5" s="298"/>
      <c r="KCI5" s="714"/>
      <c r="KCJ5" s="298"/>
      <c r="KCK5" s="714"/>
      <c r="KCL5" s="298"/>
      <c r="KCM5" s="714"/>
      <c r="KCN5" s="298"/>
      <c r="KCO5" s="714"/>
      <c r="KCP5" s="298"/>
      <c r="KCQ5" s="714"/>
      <c r="KCR5" s="298"/>
      <c r="KCS5" s="714"/>
      <c r="KCT5" s="298"/>
      <c r="KCU5" s="714"/>
      <c r="KCV5" s="298"/>
      <c r="KCW5" s="714"/>
      <c r="KCX5" s="298"/>
      <c r="KCY5" s="714"/>
      <c r="KCZ5" s="298"/>
      <c r="KDA5" s="714"/>
      <c r="KDB5" s="298"/>
      <c r="KDC5" s="714"/>
      <c r="KDD5" s="298"/>
      <c r="KDE5" s="714"/>
      <c r="KDF5" s="298"/>
      <c r="KDG5" s="714"/>
      <c r="KDH5" s="298"/>
      <c r="KDI5" s="714"/>
      <c r="KDJ5" s="298"/>
      <c r="KDK5" s="714"/>
      <c r="KDL5" s="298"/>
      <c r="KDM5" s="714"/>
      <c r="KDN5" s="298"/>
      <c r="KDO5" s="714"/>
      <c r="KDP5" s="298"/>
      <c r="KDQ5" s="714"/>
      <c r="KDR5" s="298"/>
      <c r="KDS5" s="714"/>
      <c r="KDT5" s="298"/>
      <c r="KDU5" s="714"/>
      <c r="KDV5" s="298"/>
      <c r="KDW5" s="714"/>
      <c r="KDX5" s="298"/>
      <c r="KDY5" s="714"/>
      <c r="KDZ5" s="298"/>
      <c r="KEA5" s="714"/>
      <c r="KEB5" s="298"/>
      <c r="KEC5" s="714"/>
      <c r="KED5" s="298"/>
      <c r="KEE5" s="714"/>
      <c r="KEF5" s="298"/>
      <c r="KEG5" s="714"/>
      <c r="KEH5" s="298"/>
      <c r="KEI5" s="714"/>
      <c r="KEJ5" s="298"/>
      <c r="KEK5" s="714"/>
      <c r="KEL5" s="298"/>
      <c r="KEM5" s="714"/>
      <c r="KEN5" s="298"/>
      <c r="KEO5" s="714"/>
      <c r="KEP5" s="298"/>
      <c r="KEQ5" s="714"/>
      <c r="KER5" s="298"/>
      <c r="KES5" s="714"/>
      <c r="KET5" s="298"/>
      <c r="KEU5" s="714"/>
      <c r="KEV5" s="298"/>
      <c r="KEW5" s="714"/>
      <c r="KEX5" s="298"/>
      <c r="KEY5" s="714"/>
      <c r="KEZ5" s="298"/>
      <c r="KFA5" s="714"/>
      <c r="KFB5" s="298"/>
      <c r="KFC5" s="714"/>
      <c r="KFD5" s="298"/>
      <c r="KFE5" s="714"/>
      <c r="KFF5" s="298"/>
      <c r="KFG5" s="714"/>
      <c r="KFH5" s="298"/>
      <c r="KFI5" s="714"/>
      <c r="KFJ5" s="298"/>
      <c r="KFK5" s="714"/>
      <c r="KFL5" s="298"/>
      <c r="KFM5" s="714"/>
      <c r="KFN5" s="298"/>
      <c r="KFO5" s="714"/>
      <c r="KFP5" s="298"/>
      <c r="KFQ5" s="714"/>
      <c r="KFR5" s="298"/>
      <c r="KFS5" s="714"/>
      <c r="KFT5" s="298"/>
      <c r="KFU5" s="714"/>
      <c r="KFV5" s="298"/>
      <c r="KFW5" s="714"/>
      <c r="KFX5" s="298"/>
      <c r="KFY5" s="714"/>
      <c r="KFZ5" s="298"/>
      <c r="KGA5" s="714"/>
      <c r="KGB5" s="298"/>
      <c r="KGC5" s="714"/>
      <c r="KGD5" s="298"/>
      <c r="KGE5" s="714"/>
      <c r="KGF5" s="298"/>
      <c r="KGG5" s="714"/>
      <c r="KGH5" s="298"/>
      <c r="KGI5" s="714"/>
      <c r="KGJ5" s="298"/>
      <c r="KGK5" s="714"/>
      <c r="KGL5" s="298"/>
      <c r="KGM5" s="714"/>
      <c r="KGN5" s="298"/>
      <c r="KGO5" s="714"/>
      <c r="KGP5" s="298"/>
      <c r="KGQ5" s="714"/>
      <c r="KGR5" s="298"/>
      <c r="KGS5" s="714"/>
      <c r="KGT5" s="298"/>
      <c r="KGU5" s="714"/>
      <c r="KGV5" s="298"/>
      <c r="KGW5" s="714"/>
      <c r="KGX5" s="298"/>
      <c r="KGY5" s="714"/>
      <c r="KGZ5" s="298"/>
      <c r="KHA5" s="714"/>
      <c r="KHB5" s="298"/>
      <c r="KHC5" s="714"/>
      <c r="KHD5" s="298"/>
      <c r="KHE5" s="714"/>
      <c r="KHF5" s="298"/>
      <c r="KHG5" s="714"/>
      <c r="KHH5" s="298"/>
      <c r="KHI5" s="714"/>
      <c r="KHJ5" s="298"/>
      <c r="KHK5" s="714"/>
      <c r="KHL5" s="298"/>
      <c r="KHM5" s="714"/>
      <c r="KHN5" s="298"/>
      <c r="KHO5" s="714"/>
      <c r="KHP5" s="298"/>
      <c r="KHQ5" s="714"/>
      <c r="KHR5" s="298"/>
      <c r="KHS5" s="714"/>
      <c r="KHT5" s="298"/>
      <c r="KHU5" s="714"/>
      <c r="KHV5" s="298"/>
      <c r="KHW5" s="714"/>
      <c r="KHX5" s="298"/>
      <c r="KHY5" s="714"/>
      <c r="KHZ5" s="298"/>
      <c r="KIA5" s="714"/>
      <c r="KIB5" s="298"/>
      <c r="KIC5" s="714"/>
      <c r="KID5" s="298"/>
      <c r="KIE5" s="714"/>
      <c r="KIF5" s="298"/>
      <c r="KIG5" s="714"/>
      <c r="KIH5" s="298"/>
      <c r="KII5" s="714"/>
      <c r="KIJ5" s="298"/>
      <c r="KIK5" s="714"/>
      <c r="KIL5" s="298"/>
      <c r="KIM5" s="714"/>
      <c r="KIN5" s="298"/>
      <c r="KIO5" s="714"/>
      <c r="KIP5" s="298"/>
      <c r="KIQ5" s="714"/>
      <c r="KIR5" s="298"/>
      <c r="KIS5" s="714"/>
      <c r="KIT5" s="298"/>
      <c r="KIU5" s="714"/>
      <c r="KIV5" s="298"/>
      <c r="KIW5" s="714"/>
      <c r="KIX5" s="298"/>
      <c r="KIY5" s="714"/>
      <c r="KIZ5" s="298"/>
      <c r="KJA5" s="714"/>
      <c r="KJB5" s="298"/>
      <c r="KJC5" s="714"/>
      <c r="KJD5" s="298"/>
      <c r="KJE5" s="714"/>
      <c r="KJF5" s="298"/>
      <c r="KJG5" s="714"/>
      <c r="KJH5" s="298"/>
      <c r="KJI5" s="714"/>
      <c r="KJJ5" s="298"/>
      <c r="KJK5" s="714"/>
      <c r="KJL5" s="298"/>
      <c r="KJM5" s="714"/>
      <c r="KJN5" s="298"/>
      <c r="KJO5" s="714"/>
      <c r="KJP5" s="298"/>
      <c r="KJQ5" s="714"/>
      <c r="KJR5" s="298"/>
      <c r="KJS5" s="714"/>
      <c r="KJT5" s="298"/>
      <c r="KJU5" s="714"/>
      <c r="KJV5" s="298"/>
      <c r="KJW5" s="714"/>
      <c r="KJX5" s="298"/>
      <c r="KJY5" s="714"/>
      <c r="KJZ5" s="298"/>
      <c r="KKA5" s="714"/>
      <c r="KKB5" s="298"/>
      <c r="KKC5" s="714"/>
      <c r="KKD5" s="298"/>
      <c r="KKE5" s="714"/>
      <c r="KKF5" s="298"/>
      <c r="KKG5" s="714"/>
      <c r="KKH5" s="298"/>
      <c r="KKI5" s="714"/>
      <c r="KKJ5" s="298"/>
      <c r="KKK5" s="714"/>
      <c r="KKL5" s="298"/>
      <c r="KKM5" s="714"/>
      <c r="KKN5" s="298"/>
      <c r="KKO5" s="714"/>
      <c r="KKP5" s="298"/>
      <c r="KKQ5" s="714"/>
      <c r="KKR5" s="298"/>
      <c r="KKS5" s="714"/>
      <c r="KKT5" s="298"/>
      <c r="KKU5" s="714"/>
      <c r="KKV5" s="298"/>
      <c r="KKW5" s="714"/>
      <c r="KKX5" s="298"/>
      <c r="KKY5" s="714"/>
      <c r="KKZ5" s="298"/>
      <c r="KLA5" s="714"/>
      <c r="KLB5" s="298"/>
      <c r="KLC5" s="714"/>
      <c r="KLD5" s="298"/>
      <c r="KLE5" s="714"/>
      <c r="KLF5" s="298"/>
      <c r="KLG5" s="714"/>
      <c r="KLH5" s="298"/>
      <c r="KLI5" s="714"/>
      <c r="KLJ5" s="298"/>
      <c r="KLK5" s="714"/>
      <c r="KLL5" s="298"/>
      <c r="KLM5" s="714"/>
      <c r="KLN5" s="298"/>
      <c r="KLO5" s="714"/>
      <c r="KLP5" s="298"/>
      <c r="KLQ5" s="714"/>
      <c r="KLR5" s="298"/>
      <c r="KLS5" s="714"/>
      <c r="KLT5" s="298"/>
      <c r="KLU5" s="714"/>
      <c r="KLV5" s="298"/>
      <c r="KLW5" s="714"/>
      <c r="KLX5" s="298"/>
      <c r="KLY5" s="714"/>
      <c r="KLZ5" s="298"/>
      <c r="KMA5" s="714"/>
      <c r="KMB5" s="298"/>
      <c r="KMC5" s="714"/>
      <c r="KMD5" s="298"/>
      <c r="KME5" s="714"/>
      <c r="KMF5" s="298"/>
      <c r="KMG5" s="714"/>
      <c r="KMH5" s="298"/>
      <c r="KMI5" s="714"/>
      <c r="KMJ5" s="298"/>
      <c r="KMK5" s="714"/>
      <c r="KML5" s="298"/>
      <c r="KMM5" s="714"/>
      <c r="KMN5" s="298"/>
      <c r="KMO5" s="714"/>
      <c r="KMP5" s="298"/>
      <c r="KMQ5" s="714"/>
      <c r="KMR5" s="298"/>
      <c r="KMS5" s="714"/>
      <c r="KMT5" s="298"/>
      <c r="KMU5" s="714"/>
      <c r="KMV5" s="298"/>
      <c r="KMW5" s="714"/>
      <c r="KMX5" s="298"/>
      <c r="KMY5" s="714"/>
      <c r="KMZ5" s="298"/>
      <c r="KNA5" s="714"/>
      <c r="KNB5" s="298"/>
      <c r="KNC5" s="714"/>
      <c r="KND5" s="298"/>
      <c r="KNE5" s="714"/>
      <c r="KNF5" s="298"/>
      <c r="KNG5" s="714"/>
      <c r="KNH5" s="298"/>
      <c r="KNI5" s="714"/>
      <c r="KNJ5" s="298"/>
      <c r="KNK5" s="714"/>
      <c r="KNL5" s="298"/>
      <c r="KNM5" s="714"/>
      <c r="KNN5" s="298"/>
      <c r="KNO5" s="714"/>
      <c r="KNP5" s="298"/>
      <c r="KNQ5" s="714"/>
      <c r="KNR5" s="298"/>
      <c r="KNS5" s="714"/>
      <c r="KNT5" s="298"/>
      <c r="KNU5" s="714"/>
      <c r="KNV5" s="298"/>
      <c r="KNW5" s="714"/>
      <c r="KNX5" s="298"/>
      <c r="KNY5" s="714"/>
      <c r="KNZ5" s="298"/>
      <c r="KOA5" s="714"/>
      <c r="KOB5" s="298"/>
      <c r="KOC5" s="714"/>
      <c r="KOD5" s="298"/>
      <c r="KOE5" s="714"/>
      <c r="KOF5" s="298"/>
      <c r="KOG5" s="714"/>
      <c r="KOH5" s="298"/>
      <c r="KOI5" s="714"/>
      <c r="KOJ5" s="298"/>
      <c r="KOK5" s="714"/>
      <c r="KOL5" s="298"/>
      <c r="KOM5" s="714"/>
      <c r="KON5" s="298"/>
      <c r="KOO5" s="714"/>
      <c r="KOP5" s="298"/>
      <c r="KOQ5" s="714"/>
      <c r="KOR5" s="298"/>
      <c r="KOS5" s="714"/>
      <c r="KOT5" s="298"/>
      <c r="KOU5" s="714"/>
      <c r="KOV5" s="298"/>
      <c r="KOW5" s="714"/>
      <c r="KOX5" s="298"/>
      <c r="KOY5" s="714"/>
      <c r="KOZ5" s="298"/>
      <c r="KPA5" s="714"/>
      <c r="KPB5" s="298"/>
      <c r="KPC5" s="714"/>
      <c r="KPD5" s="298"/>
      <c r="KPE5" s="714"/>
      <c r="KPF5" s="298"/>
      <c r="KPG5" s="714"/>
      <c r="KPH5" s="298"/>
      <c r="KPI5" s="714"/>
      <c r="KPJ5" s="298"/>
      <c r="KPK5" s="714"/>
      <c r="KPL5" s="298"/>
      <c r="KPM5" s="714"/>
      <c r="KPN5" s="298"/>
      <c r="KPO5" s="714"/>
      <c r="KPP5" s="298"/>
      <c r="KPQ5" s="714"/>
      <c r="KPR5" s="298"/>
      <c r="KPS5" s="714"/>
      <c r="KPT5" s="298"/>
      <c r="KPU5" s="714"/>
      <c r="KPV5" s="298"/>
      <c r="KPW5" s="714"/>
      <c r="KPX5" s="298"/>
      <c r="KPY5" s="714"/>
      <c r="KPZ5" s="298"/>
      <c r="KQA5" s="714"/>
      <c r="KQB5" s="298"/>
      <c r="KQC5" s="714"/>
      <c r="KQD5" s="298"/>
      <c r="KQE5" s="714"/>
      <c r="KQF5" s="298"/>
      <c r="KQG5" s="714"/>
      <c r="KQH5" s="298"/>
      <c r="KQI5" s="714"/>
      <c r="KQJ5" s="298"/>
      <c r="KQK5" s="714"/>
      <c r="KQL5" s="298"/>
      <c r="KQM5" s="714"/>
      <c r="KQN5" s="298"/>
      <c r="KQO5" s="714"/>
      <c r="KQP5" s="298"/>
      <c r="KQQ5" s="714"/>
      <c r="KQR5" s="298"/>
      <c r="KQS5" s="714"/>
      <c r="KQT5" s="298"/>
      <c r="KQU5" s="714"/>
      <c r="KQV5" s="298"/>
      <c r="KQW5" s="714"/>
      <c r="KQX5" s="298"/>
      <c r="KQY5" s="714"/>
      <c r="KQZ5" s="298"/>
      <c r="KRA5" s="714"/>
      <c r="KRB5" s="298"/>
      <c r="KRC5" s="714"/>
      <c r="KRD5" s="298"/>
      <c r="KRE5" s="714"/>
      <c r="KRF5" s="298"/>
      <c r="KRG5" s="714"/>
      <c r="KRH5" s="298"/>
      <c r="KRI5" s="714"/>
      <c r="KRJ5" s="298"/>
      <c r="KRK5" s="714"/>
      <c r="KRL5" s="298"/>
      <c r="KRM5" s="714"/>
      <c r="KRN5" s="298"/>
      <c r="KRO5" s="714"/>
      <c r="KRP5" s="298"/>
      <c r="KRQ5" s="714"/>
      <c r="KRR5" s="298"/>
      <c r="KRS5" s="714"/>
      <c r="KRT5" s="298"/>
      <c r="KRU5" s="714"/>
      <c r="KRV5" s="298"/>
      <c r="KRW5" s="714"/>
      <c r="KRX5" s="298"/>
      <c r="KRY5" s="714"/>
      <c r="KRZ5" s="298"/>
      <c r="KSA5" s="714"/>
      <c r="KSB5" s="298"/>
      <c r="KSC5" s="714"/>
      <c r="KSD5" s="298"/>
      <c r="KSE5" s="714"/>
      <c r="KSF5" s="298"/>
      <c r="KSG5" s="714"/>
      <c r="KSH5" s="298"/>
      <c r="KSI5" s="714"/>
      <c r="KSJ5" s="298"/>
      <c r="KSK5" s="714"/>
      <c r="KSL5" s="298"/>
      <c r="KSM5" s="714"/>
      <c r="KSN5" s="298"/>
      <c r="KSO5" s="714"/>
      <c r="KSP5" s="298"/>
      <c r="KSQ5" s="714"/>
      <c r="KSR5" s="298"/>
      <c r="KSS5" s="714"/>
      <c r="KST5" s="298"/>
      <c r="KSU5" s="714"/>
      <c r="KSV5" s="298"/>
      <c r="KSW5" s="714"/>
      <c r="KSX5" s="298"/>
      <c r="KSY5" s="714"/>
      <c r="KSZ5" s="298"/>
      <c r="KTA5" s="714"/>
      <c r="KTB5" s="298"/>
      <c r="KTC5" s="714"/>
      <c r="KTD5" s="298"/>
      <c r="KTE5" s="714"/>
      <c r="KTF5" s="298"/>
      <c r="KTG5" s="714"/>
      <c r="KTH5" s="298"/>
      <c r="KTI5" s="714"/>
      <c r="KTJ5" s="298"/>
      <c r="KTK5" s="714"/>
      <c r="KTL5" s="298"/>
      <c r="KTM5" s="714"/>
      <c r="KTN5" s="298"/>
      <c r="KTO5" s="714"/>
      <c r="KTP5" s="298"/>
      <c r="KTQ5" s="714"/>
      <c r="KTR5" s="298"/>
      <c r="KTS5" s="714"/>
      <c r="KTT5" s="298"/>
      <c r="KTU5" s="714"/>
      <c r="KTV5" s="298"/>
      <c r="KTW5" s="714"/>
      <c r="KTX5" s="298"/>
      <c r="KTY5" s="714"/>
      <c r="KTZ5" s="298"/>
      <c r="KUA5" s="714"/>
      <c r="KUB5" s="298"/>
      <c r="KUC5" s="714"/>
      <c r="KUD5" s="298"/>
      <c r="KUE5" s="714"/>
      <c r="KUF5" s="298"/>
      <c r="KUG5" s="714"/>
      <c r="KUH5" s="298"/>
      <c r="KUI5" s="714"/>
      <c r="KUJ5" s="298"/>
      <c r="KUK5" s="714"/>
      <c r="KUL5" s="298"/>
      <c r="KUM5" s="714"/>
      <c r="KUN5" s="298"/>
      <c r="KUO5" s="714"/>
      <c r="KUP5" s="298"/>
      <c r="KUQ5" s="714"/>
      <c r="KUR5" s="298"/>
      <c r="KUS5" s="714"/>
      <c r="KUT5" s="298"/>
      <c r="KUU5" s="714"/>
      <c r="KUV5" s="298"/>
      <c r="KUW5" s="714"/>
      <c r="KUX5" s="298"/>
      <c r="KUY5" s="714"/>
      <c r="KUZ5" s="298"/>
      <c r="KVA5" s="714"/>
      <c r="KVB5" s="298"/>
      <c r="KVC5" s="714"/>
      <c r="KVD5" s="298"/>
      <c r="KVE5" s="714"/>
      <c r="KVF5" s="298"/>
      <c r="KVG5" s="714"/>
      <c r="KVH5" s="298"/>
      <c r="KVI5" s="714"/>
      <c r="KVJ5" s="298"/>
      <c r="KVK5" s="714"/>
      <c r="KVL5" s="298"/>
      <c r="KVM5" s="714"/>
      <c r="KVN5" s="298"/>
      <c r="KVO5" s="714"/>
      <c r="KVP5" s="298"/>
      <c r="KVQ5" s="714"/>
      <c r="KVR5" s="298"/>
      <c r="KVS5" s="714"/>
      <c r="KVT5" s="298"/>
      <c r="KVU5" s="714"/>
      <c r="KVV5" s="298"/>
      <c r="KVW5" s="714"/>
      <c r="KVX5" s="298"/>
      <c r="KVY5" s="714"/>
      <c r="KVZ5" s="298"/>
      <c r="KWA5" s="714"/>
      <c r="KWB5" s="298"/>
      <c r="KWC5" s="714"/>
      <c r="KWD5" s="298"/>
      <c r="KWE5" s="714"/>
      <c r="KWF5" s="298"/>
      <c r="KWG5" s="714"/>
      <c r="KWH5" s="298"/>
      <c r="KWI5" s="714"/>
      <c r="KWJ5" s="298"/>
      <c r="KWK5" s="714"/>
      <c r="KWL5" s="298"/>
      <c r="KWM5" s="714"/>
      <c r="KWN5" s="298"/>
      <c r="KWO5" s="714"/>
      <c r="KWP5" s="298"/>
      <c r="KWQ5" s="714"/>
      <c r="KWR5" s="298"/>
      <c r="KWS5" s="714"/>
      <c r="KWT5" s="298"/>
      <c r="KWU5" s="714"/>
      <c r="KWV5" s="298"/>
      <c r="KWW5" s="714"/>
      <c r="KWX5" s="298"/>
      <c r="KWY5" s="714"/>
      <c r="KWZ5" s="298"/>
      <c r="KXA5" s="714"/>
      <c r="KXB5" s="298"/>
      <c r="KXC5" s="714"/>
      <c r="KXD5" s="298"/>
      <c r="KXE5" s="714"/>
      <c r="KXF5" s="298"/>
      <c r="KXG5" s="714"/>
      <c r="KXH5" s="298"/>
      <c r="KXI5" s="714"/>
      <c r="KXJ5" s="298"/>
      <c r="KXK5" s="714"/>
      <c r="KXL5" s="298"/>
      <c r="KXM5" s="714"/>
      <c r="KXN5" s="298"/>
      <c r="KXO5" s="714"/>
      <c r="KXP5" s="298"/>
      <c r="KXQ5" s="714"/>
      <c r="KXR5" s="298"/>
      <c r="KXS5" s="714"/>
      <c r="KXT5" s="298"/>
      <c r="KXU5" s="714"/>
      <c r="KXV5" s="298"/>
      <c r="KXW5" s="714"/>
      <c r="KXX5" s="298"/>
      <c r="KXY5" s="714"/>
      <c r="KXZ5" s="298"/>
      <c r="KYA5" s="714"/>
      <c r="KYB5" s="298"/>
      <c r="KYC5" s="714"/>
      <c r="KYD5" s="298"/>
      <c r="KYE5" s="714"/>
      <c r="KYF5" s="298"/>
      <c r="KYG5" s="714"/>
      <c r="KYH5" s="298"/>
      <c r="KYI5" s="714"/>
      <c r="KYJ5" s="298"/>
      <c r="KYK5" s="714"/>
      <c r="KYL5" s="298"/>
      <c r="KYM5" s="714"/>
      <c r="KYN5" s="298"/>
      <c r="KYO5" s="714"/>
      <c r="KYP5" s="298"/>
      <c r="KYQ5" s="714"/>
      <c r="KYR5" s="298"/>
      <c r="KYS5" s="714"/>
      <c r="KYT5" s="298"/>
      <c r="KYU5" s="714"/>
      <c r="KYV5" s="298"/>
      <c r="KYW5" s="714"/>
      <c r="KYX5" s="298"/>
      <c r="KYY5" s="714"/>
      <c r="KYZ5" s="298"/>
      <c r="KZA5" s="714"/>
      <c r="KZB5" s="298"/>
      <c r="KZC5" s="714"/>
      <c r="KZD5" s="298"/>
      <c r="KZE5" s="714"/>
      <c r="KZF5" s="298"/>
      <c r="KZG5" s="714"/>
      <c r="KZH5" s="298"/>
      <c r="KZI5" s="714"/>
      <c r="KZJ5" s="298"/>
      <c r="KZK5" s="714"/>
      <c r="KZL5" s="298"/>
      <c r="KZM5" s="714"/>
      <c r="KZN5" s="298"/>
      <c r="KZO5" s="714"/>
      <c r="KZP5" s="298"/>
      <c r="KZQ5" s="714"/>
      <c r="KZR5" s="298"/>
      <c r="KZS5" s="714"/>
      <c r="KZT5" s="298"/>
      <c r="KZU5" s="714"/>
      <c r="KZV5" s="298"/>
      <c r="KZW5" s="714"/>
      <c r="KZX5" s="298"/>
      <c r="KZY5" s="714"/>
      <c r="KZZ5" s="298"/>
      <c r="LAA5" s="714"/>
      <c r="LAB5" s="298"/>
      <c r="LAC5" s="714"/>
      <c r="LAD5" s="298"/>
      <c r="LAE5" s="714"/>
      <c r="LAF5" s="298"/>
      <c r="LAG5" s="714"/>
      <c r="LAH5" s="298"/>
      <c r="LAI5" s="714"/>
      <c r="LAJ5" s="298"/>
      <c r="LAK5" s="714"/>
      <c r="LAL5" s="298"/>
      <c r="LAM5" s="714"/>
      <c r="LAN5" s="298"/>
      <c r="LAO5" s="714"/>
      <c r="LAP5" s="298"/>
      <c r="LAQ5" s="714"/>
      <c r="LAR5" s="298"/>
      <c r="LAS5" s="714"/>
      <c r="LAT5" s="298"/>
      <c r="LAU5" s="714"/>
      <c r="LAV5" s="298"/>
      <c r="LAW5" s="714"/>
      <c r="LAX5" s="298"/>
      <c r="LAY5" s="714"/>
      <c r="LAZ5" s="298"/>
      <c r="LBA5" s="714"/>
      <c r="LBB5" s="298"/>
      <c r="LBC5" s="714"/>
      <c r="LBD5" s="298"/>
      <c r="LBE5" s="714"/>
      <c r="LBF5" s="298"/>
      <c r="LBG5" s="714"/>
      <c r="LBH5" s="298"/>
      <c r="LBI5" s="714"/>
      <c r="LBJ5" s="298"/>
      <c r="LBK5" s="714"/>
      <c r="LBL5" s="298"/>
      <c r="LBM5" s="714"/>
      <c r="LBN5" s="298"/>
      <c r="LBO5" s="714"/>
      <c r="LBP5" s="298"/>
      <c r="LBQ5" s="714"/>
      <c r="LBR5" s="298"/>
      <c r="LBS5" s="714"/>
      <c r="LBT5" s="298"/>
      <c r="LBU5" s="714"/>
      <c r="LBV5" s="298"/>
      <c r="LBW5" s="714"/>
      <c r="LBX5" s="298"/>
      <c r="LBY5" s="714"/>
      <c r="LBZ5" s="298"/>
      <c r="LCA5" s="714"/>
      <c r="LCB5" s="298"/>
      <c r="LCC5" s="714"/>
      <c r="LCD5" s="298"/>
      <c r="LCE5" s="714"/>
      <c r="LCF5" s="298"/>
      <c r="LCG5" s="714"/>
      <c r="LCH5" s="298"/>
      <c r="LCI5" s="714"/>
      <c r="LCJ5" s="298"/>
      <c r="LCK5" s="714"/>
      <c r="LCL5" s="298"/>
      <c r="LCM5" s="714"/>
      <c r="LCN5" s="298"/>
      <c r="LCO5" s="714"/>
      <c r="LCP5" s="298"/>
      <c r="LCQ5" s="714"/>
      <c r="LCR5" s="298"/>
      <c r="LCS5" s="714"/>
      <c r="LCT5" s="298"/>
      <c r="LCU5" s="714"/>
      <c r="LCV5" s="298"/>
      <c r="LCW5" s="714"/>
      <c r="LCX5" s="298"/>
      <c r="LCY5" s="714"/>
      <c r="LCZ5" s="298"/>
      <c r="LDA5" s="714"/>
      <c r="LDB5" s="298"/>
      <c r="LDC5" s="714"/>
      <c r="LDD5" s="298"/>
      <c r="LDE5" s="714"/>
      <c r="LDF5" s="298"/>
      <c r="LDG5" s="714"/>
      <c r="LDH5" s="298"/>
      <c r="LDI5" s="714"/>
      <c r="LDJ5" s="298"/>
      <c r="LDK5" s="714"/>
      <c r="LDL5" s="298"/>
      <c r="LDM5" s="714"/>
      <c r="LDN5" s="298"/>
      <c r="LDO5" s="714"/>
      <c r="LDP5" s="298"/>
      <c r="LDQ5" s="714"/>
      <c r="LDR5" s="298"/>
      <c r="LDS5" s="714"/>
      <c r="LDT5" s="298"/>
      <c r="LDU5" s="714"/>
      <c r="LDV5" s="298"/>
      <c r="LDW5" s="714"/>
      <c r="LDX5" s="298"/>
      <c r="LDY5" s="714"/>
      <c r="LDZ5" s="298"/>
      <c r="LEA5" s="714"/>
      <c r="LEB5" s="298"/>
      <c r="LEC5" s="714"/>
      <c r="LED5" s="298"/>
      <c r="LEE5" s="714"/>
      <c r="LEF5" s="298"/>
      <c r="LEG5" s="714"/>
      <c r="LEH5" s="298"/>
      <c r="LEI5" s="714"/>
      <c r="LEJ5" s="298"/>
      <c r="LEK5" s="714"/>
      <c r="LEL5" s="298"/>
      <c r="LEM5" s="714"/>
      <c r="LEN5" s="298"/>
      <c r="LEO5" s="714"/>
      <c r="LEP5" s="298"/>
      <c r="LEQ5" s="714"/>
      <c r="LER5" s="298"/>
      <c r="LES5" s="714"/>
      <c r="LET5" s="298"/>
      <c r="LEU5" s="714"/>
      <c r="LEV5" s="298"/>
      <c r="LEW5" s="714"/>
      <c r="LEX5" s="298"/>
      <c r="LEY5" s="714"/>
      <c r="LEZ5" s="298"/>
      <c r="LFA5" s="714"/>
      <c r="LFB5" s="298"/>
      <c r="LFC5" s="714"/>
      <c r="LFD5" s="298"/>
      <c r="LFE5" s="714"/>
      <c r="LFF5" s="298"/>
      <c r="LFG5" s="714"/>
      <c r="LFH5" s="298"/>
      <c r="LFI5" s="714"/>
      <c r="LFJ5" s="298"/>
      <c r="LFK5" s="714"/>
      <c r="LFL5" s="298"/>
      <c r="LFM5" s="714"/>
      <c r="LFN5" s="298"/>
      <c r="LFO5" s="714"/>
      <c r="LFP5" s="298"/>
      <c r="LFQ5" s="714"/>
      <c r="LFR5" s="298"/>
      <c r="LFS5" s="714"/>
      <c r="LFT5" s="298"/>
      <c r="LFU5" s="714"/>
      <c r="LFV5" s="298"/>
      <c r="LFW5" s="714"/>
      <c r="LFX5" s="298"/>
      <c r="LFY5" s="714"/>
      <c r="LFZ5" s="298"/>
      <c r="LGA5" s="714"/>
      <c r="LGB5" s="298"/>
      <c r="LGC5" s="714"/>
      <c r="LGD5" s="298"/>
      <c r="LGE5" s="714"/>
      <c r="LGF5" s="298"/>
      <c r="LGG5" s="714"/>
      <c r="LGH5" s="298"/>
      <c r="LGI5" s="714"/>
      <c r="LGJ5" s="298"/>
      <c r="LGK5" s="714"/>
      <c r="LGL5" s="298"/>
      <c r="LGM5" s="714"/>
      <c r="LGN5" s="298"/>
      <c r="LGO5" s="714"/>
      <c r="LGP5" s="298"/>
      <c r="LGQ5" s="714"/>
      <c r="LGR5" s="298"/>
      <c r="LGS5" s="714"/>
      <c r="LGT5" s="298"/>
      <c r="LGU5" s="714"/>
      <c r="LGV5" s="298"/>
      <c r="LGW5" s="714"/>
      <c r="LGX5" s="298"/>
      <c r="LGY5" s="714"/>
      <c r="LGZ5" s="298"/>
      <c r="LHA5" s="714"/>
      <c r="LHB5" s="298"/>
      <c r="LHC5" s="714"/>
      <c r="LHD5" s="298"/>
      <c r="LHE5" s="714"/>
      <c r="LHF5" s="298"/>
      <c r="LHG5" s="714"/>
      <c r="LHH5" s="298"/>
      <c r="LHI5" s="714"/>
      <c r="LHJ5" s="298"/>
      <c r="LHK5" s="714"/>
      <c r="LHL5" s="298"/>
      <c r="LHM5" s="714"/>
      <c r="LHN5" s="298"/>
      <c r="LHO5" s="714"/>
      <c r="LHP5" s="298"/>
      <c r="LHQ5" s="714"/>
      <c r="LHR5" s="298"/>
      <c r="LHS5" s="714"/>
      <c r="LHT5" s="298"/>
      <c r="LHU5" s="714"/>
      <c r="LHV5" s="298"/>
      <c r="LHW5" s="714"/>
      <c r="LHX5" s="298"/>
      <c r="LHY5" s="714"/>
      <c r="LHZ5" s="298"/>
      <c r="LIA5" s="714"/>
      <c r="LIB5" s="298"/>
      <c r="LIC5" s="714"/>
      <c r="LID5" s="298"/>
      <c r="LIE5" s="714"/>
      <c r="LIF5" s="298"/>
      <c r="LIG5" s="714"/>
      <c r="LIH5" s="298"/>
      <c r="LII5" s="714"/>
      <c r="LIJ5" s="298"/>
      <c r="LIK5" s="714"/>
      <c r="LIL5" s="298"/>
      <c r="LIM5" s="714"/>
      <c r="LIN5" s="298"/>
      <c r="LIO5" s="714"/>
      <c r="LIP5" s="298"/>
      <c r="LIQ5" s="714"/>
      <c r="LIR5" s="298"/>
      <c r="LIS5" s="714"/>
      <c r="LIT5" s="298"/>
      <c r="LIU5" s="714"/>
      <c r="LIV5" s="298"/>
      <c r="LIW5" s="714"/>
      <c r="LIX5" s="298"/>
      <c r="LIY5" s="714"/>
      <c r="LIZ5" s="298"/>
      <c r="LJA5" s="714"/>
      <c r="LJB5" s="298"/>
      <c r="LJC5" s="714"/>
      <c r="LJD5" s="298"/>
      <c r="LJE5" s="714"/>
      <c r="LJF5" s="298"/>
      <c r="LJG5" s="714"/>
      <c r="LJH5" s="298"/>
      <c r="LJI5" s="714"/>
      <c r="LJJ5" s="298"/>
      <c r="LJK5" s="714"/>
      <c r="LJL5" s="298"/>
      <c r="LJM5" s="714"/>
      <c r="LJN5" s="298"/>
      <c r="LJO5" s="714"/>
      <c r="LJP5" s="298"/>
      <c r="LJQ5" s="714"/>
      <c r="LJR5" s="298"/>
      <c r="LJS5" s="714"/>
      <c r="LJT5" s="298"/>
      <c r="LJU5" s="714"/>
      <c r="LJV5" s="298"/>
      <c r="LJW5" s="714"/>
      <c r="LJX5" s="298"/>
      <c r="LJY5" s="714"/>
      <c r="LJZ5" s="298"/>
      <c r="LKA5" s="714"/>
      <c r="LKB5" s="298"/>
      <c r="LKC5" s="714"/>
      <c r="LKD5" s="298"/>
      <c r="LKE5" s="714"/>
      <c r="LKF5" s="298"/>
      <c r="LKG5" s="714"/>
      <c r="LKH5" s="298"/>
      <c r="LKI5" s="714"/>
      <c r="LKJ5" s="298"/>
      <c r="LKK5" s="714"/>
      <c r="LKL5" s="298"/>
      <c r="LKM5" s="714"/>
      <c r="LKN5" s="298"/>
      <c r="LKO5" s="714"/>
      <c r="LKP5" s="298"/>
      <c r="LKQ5" s="714"/>
      <c r="LKR5" s="298"/>
      <c r="LKS5" s="714"/>
      <c r="LKT5" s="298"/>
      <c r="LKU5" s="714"/>
      <c r="LKV5" s="298"/>
      <c r="LKW5" s="714"/>
      <c r="LKX5" s="298"/>
      <c r="LKY5" s="714"/>
      <c r="LKZ5" s="298"/>
      <c r="LLA5" s="714"/>
      <c r="LLB5" s="298"/>
      <c r="LLC5" s="714"/>
      <c r="LLD5" s="298"/>
      <c r="LLE5" s="714"/>
      <c r="LLF5" s="298"/>
      <c r="LLG5" s="714"/>
      <c r="LLH5" s="298"/>
      <c r="LLI5" s="714"/>
      <c r="LLJ5" s="298"/>
      <c r="LLK5" s="714"/>
      <c r="LLL5" s="298"/>
      <c r="LLM5" s="714"/>
      <c r="LLN5" s="298"/>
      <c r="LLO5" s="714"/>
      <c r="LLP5" s="298"/>
      <c r="LLQ5" s="714"/>
      <c r="LLR5" s="298"/>
      <c r="LLS5" s="714"/>
      <c r="LLT5" s="298"/>
      <c r="LLU5" s="714"/>
      <c r="LLV5" s="298"/>
      <c r="LLW5" s="714"/>
      <c r="LLX5" s="298"/>
      <c r="LLY5" s="714"/>
      <c r="LLZ5" s="298"/>
      <c r="LMA5" s="714"/>
      <c r="LMB5" s="298"/>
      <c r="LMC5" s="714"/>
      <c r="LMD5" s="298"/>
      <c r="LME5" s="714"/>
      <c r="LMF5" s="298"/>
      <c r="LMG5" s="714"/>
      <c r="LMH5" s="298"/>
      <c r="LMI5" s="714"/>
      <c r="LMJ5" s="298"/>
      <c r="LMK5" s="714"/>
      <c r="LML5" s="298"/>
      <c r="LMM5" s="714"/>
      <c r="LMN5" s="298"/>
      <c r="LMO5" s="714"/>
      <c r="LMP5" s="298"/>
      <c r="LMQ5" s="714"/>
      <c r="LMR5" s="298"/>
      <c r="LMS5" s="714"/>
      <c r="LMT5" s="298"/>
      <c r="LMU5" s="714"/>
      <c r="LMV5" s="298"/>
      <c r="LMW5" s="714"/>
      <c r="LMX5" s="298"/>
      <c r="LMY5" s="714"/>
      <c r="LMZ5" s="298"/>
      <c r="LNA5" s="714"/>
      <c r="LNB5" s="298"/>
      <c r="LNC5" s="714"/>
      <c r="LND5" s="298"/>
      <c r="LNE5" s="714"/>
      <c r="LNF5" s="298"/>
      <c r="LNG5" s="714"/>
      <c r="LNH5" s="298"/>
      <c r="LNI5" s="714"/>
      <c r="LNJ5" s="298"/>
      <c r="LNK5" s="714"/>
      <c r="LNL5" s="298"/>
      <c r="LNM5" s="714"/>
      <c r="LNN5" s="298"/>
      <c r="LNO5" s="714"/>
      <c r="LNP5" s="298"/>
      <c r="LNQ5" s="714"/>
      <c r="LNR5" s="298"/>
      <c r="LNS5" s="714"/>
      <c r="LNT5" s="298"/>
      <c r="LNU5" s="714"/>
      <c r="LNV5" s="298"/>
      <c r="LNW5" s="714"/>
      <c r="LNX5" s="298"/>
      <c r="LNY5" s="714"/>
      <c r="LNZ5" s="298"/>
      <c r="LOA5" s="714"/>
      <c r="LOB5" s="298"/>
      <c r="LOC5" s="714"/>
      <c r="LOD5" s="298"/>
      <c r="LOE5" s="714"/>
      <c r="LOF5" s="298"/>
      <c r="LOG5" s="714"/>
      <c r="LOH5" s="298"/>
      <c r="LOI5" s="714"/>
      <c r="LOJ5" s="298"/>
      <c r="LOK5" s="714"/>
      <c r="LOL5" s="298"/>
      <c r="LOM5" s="714"/>
      <c r="LON5" s="298"/>
      <c r="LOO5" s="714"/>
      <c r="LOP5" s="298"/>
      <c r="LOQ5" s="714"/>
      <c r="LOR5" s="298"/>
      <c r="LOS5" s="714"/>
      <c r="LOT5" s="298"/>
      <c r="LOU5" s="714"/>
      <c r="LOV5" s="298"/>
      <c r="LOW5" s="714"/>
      <c r="LOX5" s="298"/>
      <c r="LOY5" s="714"/>
      <c r="LOZ5" s="298"/>
      <c r="LPA5" s="714"/>
      <c r="LPB5" s="298"/>
      <c r="LPC5" s="714"/>
      <c r="LPD5" s="298"/>
      <c r="LPE5" s="714"/>
      <c r="LPF5" s="298"/>
      <c r="LPG5" s="714"/>
      <c r="LPH5" s="298"/>
      <c r="LPI5" s="714"/>
      <c r="LPJ5" s="298"/>
      <c r="LPK5" s="714"/>
      <c r="LPL5" s="298"/>
      <c r="LPM5" s="714"/>
      <c r="LPN5" s="298"/>
      <c r="LPO5" s="714"/>
      <c r="LPP5" s="298"/>
      <c r="LPQ5" s="714"/>
      <c r="LPR5" s="298"/>
      <c r="LPS5" s="714"/>
      <c r="LPT5" s="298"/>
      <c r="LPU5" s="714"/>
      <c r="LPV5" s="298"/>
      <c r="LPW5" s="714"/>
      <c r="LPX5" s="298"/>
      <c r="LPY5" s="714"/>
      <c r="LPZ5" s="298"/>
      <c r="LQA5" s="714"/>
      <c r="LQB5" s="298"/>
      <c r="LQC5" s="714"/>
      <c r="LQD5" s="298"/>
      <c r="LQE5" s="714"/>
      <c r="LQF5" s="298"/>
      <c r="LQG5" s="714"/>
      <c r="LQH5" s="298"/>
      <c r="LQI5" s="714"/>
      <c r="LQJ5" s="298"/>
      <c r="LQK5" s="714"/>
      <c r="LQL5" s="298"/>
      <c r="LQM5" s="714"/>
      <c r="LQN5" s="298"/>
      <c r="LQO5" s="714"/>
      <c r="LQP5" s="298"/>
      <c r="LQQ5" s="714"/>
      <c r="LQR5" s="298"/>
      <c r="LQS5" s="714"/>
      <c r="LQT5" s="298"/>
      <c r="LQU5" s="714"/>
      <c r="LQV5" s="298"/>
      <c r="LQW5" s="714"/>
      <c r="LQX5" s="298"/>
      <c r="LQY5" s="714"/>
      <c r="LQZ5" s="298"/>
      <c r="LRA5" s="714"/>
      <c r="LRB5" s="298"/>
      <c r="LRC5" s="714"/>
      <c r="LRD5" s="298"/>
      <c r="LRE5" s="714"/>
      <c r="LRF5" s="298"/>
      <c r="LRG5" s="714"/>
      <c r="LRH5" s="298"/>
      <c r="LRI5" s="714"/>
      <c r="LRJ5" s="298"/>
      <c r="LRK5" s="714"/>
      <c r="LRL5" s="298"/>
      <c r="LRM5" s="714"/>
      <c r="LRN5" s="298"/>
      <c r="LRO5" s="714"/>
      <c r="LRP5" s="298"/>
      <c r="LRQ5" s="714"/>
      <c r="LRR5" s="298"/>
      <c r="LRS5" s="714"/>
      <c r="LRT5" s="298"/>
      <c r="LRU5" s="714"/>
      <c r="LRV5" s="298"/>
      <c r="LRW5" s="714"/>
      <c r="LRX5" s="298"/>
      <c r="LRY5" s="714"/>
      <c r="LRZ5" s="298"/>
      <c r="LSA5" s="714"/>
      <c r="LSB5" s="298"/>
      <c r="LSC5" s="714"/>
      <c r="LSD5" s="298"/>
      <c r="LSE5" s="714"/>
      <c r="LSF5" s="298"/>
      <c r="LSG5" s="714"/>
      <c r="LSH5" s="298"/>
      <c r="LSI5" s="714"/>
      <c r="LSJ5" s="298"/>
      <c r="LSK5" s="714"/>
      <c r="LSL5" s="298"/>
      <c r="LSM5" s="714"/>
      <c r="LSN5" s="298"/>
      <c r="LSO5" s="714"/>
      <c r="LSP5" s="298"/>
      <c r="LSQ5" s="714"/>
      <c r="LSR5" s="298"/>
      <c r="LSS5" s="714"/>
      <c r="LST5" s="298"/>
      <c r="LSU5" s="714"/>
      <c r="LSV5" s="298"/>
      <c r="LSW5" s="714"/>
      <c r="LSX5" s="298"/>
      <c r="LSY5" s="714"/>
      <c r="LSZ5" s="298"/>
      <c r="LTA5" s="714"/>
      <c r="LTB5" s="298"/>
      <c r="LTC5" s="714"/>
      <c r="LTD5" s="298"/>
      <c r="LTE5" s="714"/>
      <c r="LTF5" s="298"/>
      <c r="LTG5" s="714"/>
      <c r="LTH5" s="298"/>
      <c r="LTI5" s="714"/>
      <c r="LTJ5" s="298"/>
      <c r="LTK5" s="714"/>
      <c r="LTL5" s="298"/>
      <c r="LTM5" s="714"/>
      <c r="LTN5" s="298"/>
      <c r="LTO5" s="714"/>
      <c r="LTP5" s="298"/>
      <c r="LTQ5" s="714"/>
      <c r="LTR5" s="298"/>
      <c r="LTS5" s="714"/>
      <c r="LTT5" s="298"/>
      <c r="LTU5" s="714"/>
      <c r="LTV5" s="298"/>
      <c r="LTW5" s="714"/>
      <c r="LTX5" s="298"/>
      <c r="LTY5" s="714"/>
      <c r="LTZ5" s="298"/>
      <c r="LUA5" s="714"/>
      <c r="LUB5" s="298"/>
      <c r="LUC5" s="714"/>
      <c r="LUD5" s="298"/>
      <c r="LUE5" s="714"/>
      <c r="LUF5" s="298"/>
      <c r="LUG5" s="714"/>
      <c r="LUH5" s="298"/>
      <c r="LUI5" s="714"/>
      <c r="LUJ5" s="298"/>
      <c r="LUK5" s="714"/>
      <c r="LUL5" s="298"/>
      <c r="LUM5" s="714"/>
      <c r="LUN5" s="298"/>
      <c r="LUO5" s="714"/>
      <c r="LUP5" s="298"/>
      <c r="LUQ5" s="714"/>
      <c r="LUR5" s="298"/>
      <c r="LUS5" s="714"/>
      <c r="LUT5" s="298"/>
      <c r="LUU5" s="714"/>
      <c r="LUV5" s="298"/>
      <c r="LUW5" s="714"/>
      <c r="LUX5" s="298"/>
      <c r="LUY5" s="714"/>
      <c r="LUZ5" s="298"/>
      <c r="LVA5" s="714"/>
      <c r="LVB5" s="298"/>
      <c r="LVC5" s="714"/>
      <c r="LVD5" s="298"/>
      <c r="LVE5" s="714"/>
      <c r="LVF5" s="298"/>
      <c r="LVG5" s="714"/>
      <c r="LVH5" s="298"/>
      <c r="LVI5" s="714"/>
      <c r="LVJ5" s="298"/>
      <c r="LVK5" s="714"/>
      <c r="LVL5" s="298"/>
      <c r="LVM5" s="714"/>
      <c r="LVN5" s="298"/>
      <c r="LVO5" s="714"/>
      <c r="LVP5" s="298"/>
      <c r="LVQ5" s="714"/>
      <c r="LVR5" s="298"/>
      <c r="LVS5" s="714"/>
      <c r="LVT5" s="298"/>
      <c r="LVU5" s="714"/>
      <c r="LVV5" s="298"/>
      <c r="LVW5" s="714"/>
      <c r="LVX5" s="298"/>
      <c r="LVY5" s="714"/>
      <c r="LVZ5" s="298"/>
      <c r="LWA5" s="714"/>
      <c r="LWB5" s="298"/>
      <c r="LWC5" s="714"/>
      <c r="LWD5" s="298"/>
      <c r="LWE5" s="714"/>
      <c r="LWF5" s="298"/>
      <c r="LWG5" s="714"/>
      <c r="LWH5" s="298"/>
      <c r="LWI5" s="714"/>
      <c r="LWJ5" s="298"/>
      <c r="LWK5" s="714"/>
      <c r="LWL5" s="298"/>
      <c r="LWM5" s="714"/>
      <c r="LWN5" s="298"/>
      <c r="LWO5" s="714"/>
      <c r="LWP5" s="298"/>
      <c r="LWQ5" s="714"/>
      <c r="LWR5" s="298"/>
      <c r="LWS5" s="714"/>
      <c r="LWT5" s="298"/>
      <c r="LWU5" s="714"/>
      <c r="LWV5" s="298"/>
      <c r="LWW5" s="714"/>
      <c r="LWX5" s="298"/>
      <c r="LWY5" s="714"/>
      <c r="LWZ5" s="298"/>
      <c r="LXA5" s="714"/>
      <c r="LXB5" s="298"/>
      <c r="LXC5" s="714"/>
      <c r="LXD5" s="298"/>
      <c r="LXE5" s="714"/>
      <c r="LXF5" s="298"/>
      <c r="LXG5" s="714"/>
      <c r="LXH5" s="298"/>
      <c r="LXI5" s="714"/>
      <c r="LXJ5" s="298"/>
      <c r="LXK5" s="714"/>
      <c r="LXL5" s="298"/>
      <c r="LXM5" s="714"/>
      <c r="LXN5" s="298"/>
      <c r="LXO5" s="714"/>
      <c r="LXP5" s="298"/>
      <c r="LXQ5" s="714"/>
      <c r="LXR5" s="298"/>
      <c r="LXS5" s="714"/>
      <c r="LXT5" s="298"/>
      <c r="LXU5" s="714"/>
      <c r="LXV5" s="298"/>
      <c r="LXW5" s="714"/>
      <c r="LXX5" s="298"/>
      <c r="LXY5" s="714"/>
      <c r="LXZ5" s="298"/>
      <c r="LYA5" s="714"/>
      <c r="LYB5" s="298"/>
      <c r="LYC5" s="714"/>
      <c r="LYD5" s="298"/>
      <c r="LYE5" s="714"/>
      <c r="LYF5" s="298"/>
      <c r="LYG5" s="714"/>
      <c r="LYH5" s="298"/>
      <c r="LYI5" s="714"/>
      <c r="LYJ5" s="298"/>
      <c r="LYK5" s="714"/>
      <c r="LYL5" s="298"/>
      <c r="LYM5" s="714"/>
      <c r="LYN5" s="298"/>
      <c r="LYO5" s="714"/>
      <c r="LYP5" s="298"/>
      <c r="LYQ5" s="714"/>
      <c r="LYR5" s="298"/>
      <c r="LYS5" s="714"/>
      <c r="LYT5" s="298"/>
      <c r="LYU5" s="714"/>
      <c r="LYV5" s="298"/>
      <c r="LYW5" s="714"/>
      <c r="LYX5" s="298"/>
      <c r="LYY5" s="714"/>
      <c r="LYZ5" s="298"/>
      <c r="LZA5" s="714"/>
      <c r="LZB5" s="298"/>
      <c r="LZC5" s="714"/>
      <c r="LZD5" s="298"/>
      <c r="LZE5" s="714"/>
      <c r="LZF5" s="298"/>
      <c r="LZG5" s="714"/>
      <c r="LZH5" s="298"/>
      <c r="LZI5" s="714"/>
      <c r="LZJ5" s="298"/>
      <c r="LZK5" s="714"/>
      <c r="LZL5" s="298"/>
      <c r="LZM5" s="714"/>
      <c r="LZN5" s="298"/>
      <c r="LZO5" s="714"/>
      <c r="LZP5" s="298"/>
      <c r="LZQ5" s="714"/>
      <c r="LZR5" s="298"/>
      <c r="LZS5" s="714"/>
      <c r="LZT5" s="298"/>
      <c r="LZU5" s="714"/>
      <c r="LZV5" s="298"/>
      <c r="LZW5" s="714"/>
      <c r="LZX5" s="298"/>
      <c r="LZY5" s="714"/>
      <c r="LZZ5" s="298"/>
      <c r="MAA5" s="714"/>
      <c r="MAB5" s="298"/>
      <c r="MAC5" s="714"/>
      <c r="MAD5" s="298"/>
      <c r="MAE5" s="714"/>
      <c r="MAF5" s="298"/>
      <c r="MAG5" s="714"/>
      <c r="MAH5" s="298"/>
      <c r="MAI5" s="714"/>
      <c r="MAJ5" s="298"/>
      <c r="MAK5" s="714"/>
      <c r="MAL5" s="298"/>
      <c r="MAM5" s="714"/>
      <c r="MAN5" s="298"/>
      <c r="MAO5" s="714"/>
      <c r="MAP5" s="298"/>
      <c r="MAQ5" s="714"/>
      <c r="MAR5" s="298"/>
      <c r="MAS5" s="714"/>
      <c r="MAT5" s="298"/>
      <c r="MAU5" s="714"/>
      <c r="MAV5" s="298"/>
      <c r="MAW5" s="714"/>
      <c r="MAX5" s="298"/>
      <c r="MAY5" s="714"/>
      <c r="MAZ5" s="298"/>
      <c r="MBA5" s="714"/>
      <c r="MBB5" s="298"/>
      <c r="MBC5" s="714"/>
      <c r="MBD5" s="298"/>
      <c r="MBE5" s="714"/>
      <c r="MBF5" s="298"/>
      <c r="MBG5" s="714"/>
      <c r="MBH5" s="298"/>
      <c r="MBI5" s="714"/>
      <c r="MBJ5" s="298"/>
      <c r="MBK5" s="714"/>
      <c r="MBL5" s="298"/>
      <c r="MBM5" s="714"/>
      <c r="MBN5" s="298"/>
      <c r="MBO5" s="714"/>
      <c r="MBP5" s="298"/>
      <c r="MBQ5" s="714"/>
      <c r="MBR5" s="298"/>
      <c r="MBS5" s="714"/>
      <c r="MBT5" s="298"/>
      <c r="MBU5" s="714"/>
      <c r="MBV5" s="298"/>
      <c r="MBW5" s="714"/>
      <c r="MBX5" s="298"/>
      <c r="MBY5" s="714"/>
      <c r="MBZ5" s="298"/>
      <c r="MCA5" s="714"/>
      <c r="MCB5" s="298"/>
      <c r="MCC5" s="714"/>
      <c r="MCD5" s="298"/>
      <c r="MCE5" s="714"/>
      <c r="MCF5" s="298"/>
      <c r="MCG5" s="714"/>
      <c r="MCH5" s="298"/>
      <c r="MCI5" s="714"/>
      <c r="MCJ5" s="298"/>
      <c r="MCK5" s="714"/>
      <c r="MCL5" s="298"/>
      <c r="MCM5" s="714"/>
      <c r="MCN5" s="298"/>
      <c r="MCO5" s="714"/>
      <c r="MCP5" s="298"/>
      <c r="MCQ5" s="714"/>
      <c r="MCR5" s="298"/>
      <c r="MCS5" s="714"/>
      <c r="MCT5" s="298"/>
      <c r="MCU5" s="714"/>
      <c r="MCV5" s="298"/>
      <c r="MCW5" s="714"/>
      <c r="MCX5" s="298"/>
      <c r="MCY5" s="714"/>
      <c r="MCZ5" s="298"/>
      <c r="MDA5" s="714"/>
      <c r="MDB5" s="298"/>
      <c r="MDC5" s="714"/>
      <c r="MDD5" s="298"/>
      <c r="MDE5" s="714"/>
      <c r="MDF5" s="298"/>
      <c r="MDG5" s="714"/>
      <c r="MDH5" s="298"/>
      <c r="MDI5" s="714"/>
      <c r="MDJ5" s="298"/>
      <c r="MDK5" s="714"/>
      <c r="MDL5" s="298"/>
      <c r="MDM5" s="714"/>
      <c r="MDN5" s="298"/>
      <c r="MDO5" s="714"/>
      <c r="MDP5" s="298"/>
      <c r="MDQ5" s="714"/>
      <c r="MDR5" s="298"/>
      <c r="MDS5" s="714"/>
      <c r="MDT5" s="298"/>
      <c r="MDU5" s="714"/>
      <c r="MDV5" s="298"/>
      <c r="MDW5" s="714"/>
      <c r="MDX5" s="298"/>
      <c r="MDY5" s="714"/>
      <c r="MDZ5" s="298"/>
      <c r="MEA5" s="714"/>
      <c r="MEB5" s="298"/>
      <c r="MEC5" s="714"/>
      <c r="MED5" s="298"/>
      <c r="MEE5" s="714"/>
      <c r="MEF5" s="298"/>
      <c r="MEG5" s="714"/>
      <c r="MEH5" s="298"/>
      <c r="MEI5" s="714"/>
      <c r="MEJ5" s="298"/>
      <c r="MEK5" s="714"/>
      <c r="MEL5" s="298"/>
      <c r="MEM5" s="714"/>
      <c r="MEN5" s="298"/>
      <c r="MEO5" s="714"/>
      <c r="MEP5" s="298"/>
      <c r="MEQ5" s="714"/>
      <c r="MER5" s="298"/>
      <c r="MES5" s="714"/>
      <c r="MET5" s="298"/>
      <c r="MEU5" s="714"/>
      <c r="MEV5" s="298"/>
      <c r="MEW5" s="714"/>
      <c r="MEX5" s="298"/>
      <c r="MEY5" s="714"/>
      <c r="MEZ5" s="298"/>
      <c r="MFA5" s="714"/>
      <c r="MFB5" s="298"/>
      <c r="MFC5" s="714"/>
      <c r="MFD5" s="298"/>
      <c r="MFE5" s="714"/>
      <c r="MFF5" s="298"/>
      <c r="MFG5" s="714"/>
      <c r="MFH5" s="298"/>
      <c r="MFI5" s="714"/>
      <c r="MFJ5" s="298"/>
      <c r="MFK5" s="714"/>
      <c r="MFL5" s="298"/>
      <c r="MFM5" s="714"/>
      <c r="MFN5" s="298"/>
      <c r="MFO5" s="714"/>
      <c r="MFP5" s="298"/>
      <c r="MFQ5" s="714"/>
      <c r="MFR5" s="298"/>
      <c r="MFS5" s="714"/>
      <c r="MFT5" s="298"/>
      <c r="MFU5" s="714"/>
      <c r="MFV5" s="298"/>
      <c r="MFW5" s="714"/>
      <c r="MFX5" s="298"/>
      <c r="MFY5" s="714"/>
      <c r="MFZ5" s="298"/>
      <c r="MGA5" s="714"/>
      <c r="MGB5" s="298"/>
      <c r="MGC5" s="714"/>
      <c r="MGD5" s="298"/>
      <c r="MGE5" s="714"/>
      <c r="MGF5" s="298"/>
      <c r="MGG5" s="714"/>
      <c r="MGH5" s="298"/>
      <c r="MGI5" s="714"/>
      <c r="MGJ5" s="298"/>
      <c r="MGK5" s="714"/>
      <c r="MGL5" s="298"/>
      <c r="MGM5" s="714"/>
      <c r="MGN5" s="298"/>
      <c r="MGO5" s="714"/>
      <c r="MGP5" s="298"/>
      <c r="MGQ5" s="714"/>
      <c r="MGR5" s="298"/>
      <c r="MGS5" s="714"/>
      <c r="MGT5" s="298"/>
      <c r="MGU5" s="714"/>
      <c r="MGV5" s="298"/>
      <c r="MGW5" s="714"/>
      <c r="MGX5" s="298"/>
      <c r="MGY5" s="714"/>
      <c r="MGZ5" s="298"/>
      <c r="MHA5" s="714"/>
      <c r="MHB5" s="298"/>
      <c r="MHC5" s="714"/>
      <c r="MHD5" s="298"/>
      <c r="MHE5" s="714"/>
      <c r="MHF5" s="298"/>
      <c r="MHG5" s="714"/>
      <c r="MHH5" s="298"/>
      <c r="MHI5" s="714"/>
      <c r="MHJ5" s="298"/>
      <c r="MHK5" s="714"/>
      <c r="MHL5" s="298"/>
      <c r="MHM5" s="714"/>
      <c r="MHN5" s="298"/>
      <c r="MHO5" s="714"/>
      <c r="MHP5" s="298"/>
      <c r="MHQ5" s="714"/>
      <c r="MHR5" s="298"/>
      <c r="MHS5" s="714"/>
      <c r="MHT5" s="298"/>
      <c r="MHU5" s="714"/>
      <c r="MHV5" s="298"/>
      <c r="MHW5" s="714"/>
      <c r="MHX5" s="298"/>
      <c r="MHY5" s="714"/>
      <c r="MHZ5" s="298"/>
      <c r="MIA5" s="714"/>
      <c r="MIB5" s="298"/>
      <c r="MIC5" s="714"/>
      <c r="MID5" s="298"/>
      <c r="MIE5" s="714"/>
      <c r="MIF5" s="298"/>
      <c r="MIG5" s="714"/>
      <c r="MIH5" s="298"/>
      <c r="MII5" s="714"/>
      <c r="MIJ5" s="298"/>
      <c r="MIK5" s="714"/>
      <c r="MIL5" s="298"/>
      <c r="MIM5" s="714"/>
      <c r="MIN5" s="298"/>
      <c r="MIO5" s="714"/>
      <c r="MIP5" s="298"/>
      <c r="MIQ5" s="714"/>
      <c r="MIR5" s="298"/>
      <c r="MIS5" s="714"/>
      <c r="MIT5" s="298"/>
      <c r="MIU5" s="714"/>
      <c r="MIV5" s="298"/>
      <c r="MIW5" s="714"/>
      <c r="MIX5" s="298"/>
      <c r="MIY5" s="714"/>
      <c r="MIZ5" s="298"/>
      <c r="MJA5" s="714"/>
      <c r="MJB5" s="298"/>
      <c r="MJC5" s="714"/>
      <c r="MJD5" s="298"/>
      <c r="MJE5" s="714"/>
      <c r="MJF5" s="298"/>
      <c r="MJG5" s="714"/>
      <c r="MJH5" s="298"/>
      <c r="MJI5" s="714"/>
      <c r="MJJ5" s="298"/>
      <c r="MJK5" s="714"/>
      <c r="MJL5" s="298"/>
      <c r="MJM5" s="714"/>
      <c r="MJN5" s="298"/>
      <c r="MJO5" s="714"/>
      <c r="MJP5" s="298"/>
      <c r="MJQ5" s="714"/>
      <c r="MJR5" s="298"/>
      <c r="MJS5" s="714"/>
      <c r="MJT5" s="298"/>
      <c r="MJU5" s="714"/>
      <c r="MJV5" s="298"/>
      <c r="MJW5" s="714"/>
      <c r="MJX5" s="298"/>
      <c r="MJY5" s="714"/>
      <c r="MJZ5" s="298"/>
      <c r="MKA5" s="714"/>
      <c r="MKB5" s="298"/>
      <c r="MKC5" s="714"/>
      <c r="MKD5" s="298"/>
      <c r="MKE5" s="714"/>
      <c r="MKF5" s="298"/>
      <c r="MKG5" s="714"/>
      <c r="MKH5" s="298"/>
      <c r="MKI5" s="714"/>
      <c r="MKJ5" s="298"/>
      <c r="MKK5" s="714"/>
      <c r="MKL5" s="298"/>
      <c r="MKM5" s="714"/>
      <c r="MKN5" s="298"/>
      <c r="MKO5" s="714"/>
      <c r="MKP5" s="298"/>
      <c r="MKQ5" s="714"/>
      <c r="MKR5" s="298"/>
      <c r="MKS5" s="714"/>
      <c r="MKT5" s="298"/>
      <c r="MKU5" s="714"/>
      <c r="MKV5" s="298"/>
      <c r="MKW5" s="714"/>
      <c r="MKX5" s="298"/>
      <c r="MKY5" s="351"/>
      <c r="MKZ5" s="298"/>
      <c r="MLA5" s="351"/>
      <c r="MLB5" s="298"/>
      <c r="MLC5" s="351"/>
      <c r="MLD5" s="298"/>
      <c r="MLE5" s="351"/>
      <c r="MLF5" s="298"/>
      <c r="MLG5" s="351"/>
      <c r="MLH5" s="298"/>
      <c r="MLI5" s="351"/>
      <c r="MLJ5" s="298"/>
      <c r="MLK5" s="351"/>
      <c r="MLL5" s="298"/>
      <c r="MLM5" s="351"/>
      <c r="MLN5" s="298"/>
      <c r="MLO5" s="351"/>
      <c r="MLP5" s="298"/>
      <c r="MLQ5" s="351"/>
      <c r="MLR5" s="298"/>
      <c r="MLS5" s="351"/>
      <c r="MLT5" s="298"/>
      <c r="MLU5" s="351"/>
      <c r="MLV5" s="298"/>
      <c r="MLW5" s="351"/>
      <c r="MLX5" s="298"/>
      <c r="MLY5" s="351"/>
      <c r="MLZ5" s="298"/>
      <c r="MMA5" s="351"/>
      <c r="MMB5" s="298"/>
      <c r="MMC5" s="351"/>
      <c r="MMD5" s="298"/>
      <c r="MME5" s="351"/>
      <c r="MMF5" s="298"/>
      <c r="MMG5" s="714"/>
      <c r="MMH5" s="298"/>
      <c r="MMI5" s="714"/>
      <c r="MMJ5" s="298"/>
      <c r="MMK5" s="714"/>
      <c r="MML5" s="298"/>
      <c r="MMM5" s="714"/>
      <c r="MMN5" s="298"/>
      <c r="MMO5" s="714"/>
      <c r="MMP5" s="298"/>
      <c r="MMQ5" s="714"/>
      <c r="MMR5" s="298"/>
      <c r="MMS5" s="714"/>
      <c r="MMT5" s="298"/>
      <c r="MMU5" s="714"/>
      <c r="MMV5" s="298"/>
      <c r="MMW5" s="714"/>
      <c r="MMX5" s="298"/>
      <c r="MMY5" s="714"/>
      <c r="MMZ5" s="298"/>
      <c r="MNA5" s="714"/>
      <c r="MNB5" s="298"/>
      <c r="MNC5" s="714"/>
      <c r="MND5" s="298"/>
      <c r="MNE5" s="714"/>
      <c r="MNF5" s="298"/>
      <c r="MNG5" s="714"/>
      <c r="MNH5" s="298"/>
      <c r="MNI5" s="714"/>
      <c r="MNJ5" s="298"/>
      <c r="MNK5" s="714"/>
      <c r="MNL5" s="298"/>
      <c r="MNM5" s="714"/>
      <c r="MNN5" s="298"/>
      <c r="MNO5" s="714"/>
      <c r="MNP5" s="298"/>
      <c r="MNQ5" s="714"/>
      <c r="MNR5" s="298"/>
      <c r="MNS5" s="714"/>
      <c r="MNT5" s="298"/>
      <c r="MNU5" s="714"/>
      <c r="MNV5" s="298"/>
      <c r="MNW5" s="714"/>
      <c r="MNX5" s="298"/>
      <c r="MNY5" s="714"/>
      <c r="MNZ5" s="298"/>
      <c r="MOA5" s="714"/>
      <c r="MOB5" s="298"/>
      <c r="MOC5" s="714"/>
      <c r="MOD5" s="298"/>
      <c r="MOE5" s="714"/>
      <c r="MOF5" s="298"/>
      <c r="MOG5" s="714"/>
      <c r="MOH5" s="298"/>
      <c r="MOI5" s="714"/>
      <c r="MOJ5" s="298"/>
      <c r="MOK5" s="714"/>
      <c r="MOL5" s="298"/>
      <c r="MOM5" s="714"/>
      <c r="MON5" s="298"/>
      <c r="MOO5" s="351"/>
      <c r="MOP5" s="298"/>
      <c r="MOQ5" s="351"/>
      <c r="MOR5" s="298"/>
      <c r="MOS5" s="351"/>
      <c r="MOT5" s="298"/>
      <c r="MOU5" s="351"/>
      <c r="MOV5" s="298"/>
      <c r="MOW5" s="351"/>
      <c r="MOX5" s="298"/>
      <c r="MOY5" s="714"/>
      <c r="MOZ5" s="298"/>
      <c r="MPA5" s="714"/>
      <c r="MPB5" s="298"/>
      <c r="MPC5" s="714"/>
      <c r="MPD5" s="298"/>
      <c r="MPE5" s="714"/>
      <c r="MPF5" s="298"/>
      <c r="MPG5" s="714"/>
      <c r="MPH5" s="298"/>
      <c r="MPI5" s="714"/>
      <c r="MPJ5" s="298"/>
      <c r="MPK5" s="714"/>
      <c r="MPL5" s="298"/>
      <c r="MPM5" s="714"/>
      <c r="MPN5" s="298"/>
      <c r="MPO5" s="714"/>
      <c r="MPP5" s="298"/>
      <c r="MPQ5" s="714"/>
      <c r="MPR5" s="298"/>
      <c r="MPS5" s="714"/>
      <c r="MPT5" s="298"/>
      <c r="MPU5" s="714"/>
      <c r="MPV5" s="298"/>
      <c r="MPW5" s="714"/>
      <c r="MPX5" s="298"/>
      <c r="MPY5" s="714"/>
      <c r="MPZ5" s="298"/>
      <c r="MQA5" s="714"/>
      <c r="MQB5" s="298"/>
      <c r="MQC5" s="714"/>
      <c r="MQD5" s="298"/>
      <c r="MQE5" s="714"/>
      <c r="MQF5" s="298"/>
      <c r="MQG5" s="714"/>
      <c r="MQH5" s="298"/>
      <c r="MQI5" s="714"/>
      <c r="MQJ5" s="298"/>
      <c r="MQK5" s="714"/>
      <c r="MQL5" s="298"/>
      <c r="MQM5" s="714"/>
      <c r="MQN5" s="298"/>
      <c r="MQO5" s="714"/>
      <c r="MQP5" s="298"/>
      <c r="MQQ5" s="714"/>
      <c r="MQR5" s="298"/>
      <c r="MQS5" s="714"/>
      <c r="MQT5" s="298"/>
      <c r="MQU5" s="714"/>
      <c r="MQV5" s="298"/>
      <c r="MQW5" s="714"/>
      <c r="MQX5" s="298"/>
      <c r="MQY5" s="714"/>
      <c r="MQZ5" s="298"/>
      <c r="MRA5" s="714"/>
      <c r="MRB5" s="298"/>
      <c r="MRC5" s="714"/>
      <c r="MRD5" s="298"/>
      <c r="MRE5" s="714"/>
      <c r="MRF5" s="298"/>
      <c r="MRG5" s="714"/>
      <c r="MRH5" s="298"/>
      <c r="MRI5" s="714"/>
      <c r="MRJ5" s="298"/>
      <c r="MRK5" s="714"/>
      <c r="MRL5" s="298"/>
      <c r="MRM5" s="714"/>
      <c r="MRN5" s="298"/>
      <c r="MRO5" s="714"/>
      <c r="MRP5" s="298"/>
      <c r="MRQ5" s="714"/>
      <c r="MRR5" s="298"/>
      <c r="MRS5" s="714"/>
      <c r="MRT5" s="298"/>
      <c r="MRU5" s="714"/>
      <c r="MRV5" s="298"/>
      <c r="MRW5" s="714"/>
      <c r="MRX5" s="298"/>
      <c r="MRY5" s="714"/>
      <c r="MRZ5" s="298"/>
      <c r="MSA5" s="714"/>
      <c r="MSB5" s="298"/>
      <c r="MSC5" s="714"/>
      <c r="MSD5" s="298"/>
      <c r="MSE5" s="714"/>
      <c r="MSF5" s="298"/>
      <c r="MSG5" s="714"/>
      <c r="MSH5" s="298"/>
      <c r="MSI5" s="714"/>
      <c r="MSJ5" s="298"/>
      <c r="MSK5" s="714"/>
      <c r="MSL5" s="298"/>
      <c r="MSM5" s="714"/>
      <c r="MSN5" s="298"/>
      <c r="MSO5" s="714"/>
      <c r="MSP5" s="298"/>
      <c r="MSQ5" s="714"/>
      <c r="MSR5" s="298"/>
      <c r="MSS5" s="714"/>
      <c r="MST5" s="298"/>
      <c r="MSU5" s="714"/>
      <c r="MSV5" s="298"/>
      <c r="MSW5" s="714"/>
      <c r="MSX5" s="298"/>
      <c r="MSY5" s="714"/>
      <c r="MSZ5" s="298"/>
      <c r="MTA5" s="714"/>
      <c r="MTB5" s="298"/>
      <c r="MTC5" s="714"/>
      <c r="MTD5" s="298"/>
      <c r="MTE5" s="714"/>
      <c r="MTF5" s="298"/>
      <c r="MTG5" s="714"/>
      <c r="MTH5" s="298"/>
      <c r="MTI5" s="714"/>
      <c r="MTJ5" s="298"/>
      <c r="MTK5" s="714"/>
      <c r="MTL5" s="298"/>
      <c r="MTM5" s="714"/>
      <c r="MTN5" s="298"/>
      <c r="MTO5" s="714"/>
      <c r="MTP5" s="298"/>
      <c r="MTQ5" s="714"/>
      <c r="MTR5" s="298"/>
      <c r="MTS5" s="714"/>
      <c r="MTT5" s="298"/>
      <c r="MTU5" s="714"/>
      <c r="MTV5" s="298"/>
      <c r="MTW5" s="714"/>
      <c r="MTX5" s="298"/>
      <c r="MTY5" s="714"/>
      <c r="MTZ5" s="298"/>
      <c r="MUA5" s="714"/>
      <c r="MUB5" s="298"/>
      <c r="MUC5" s="714"/>
      <c r="MUD5" s="298"/>
      <c r="MUE5" s="714"/>
      <c r="MUF5" s="298"/>
      <c r="MUG5" s="714"/>
      <c r="MUH5" s="298"/>
      <c r="MUI5" s="714"/>
      <c r="MUJ5" s="298"/>
      <c r="MUK5" s="714"/>
      <c r="MUL5" s="298"/>
      <c r="MUM5" s="714"/>
      <c r="MUN5" s="298"/>
      <c r="MUO5" s="714"/>
      <c r="MUP5" s="298"/>
      <c r="MUQ5" s="714"/>
      <c r="MUR5" s="298"/>
      <c r="MUS5" s="714"/>
      <c r="MUT5" s="298"/>
      <c r="MUU5" s="714"/>
      <c r="MUV5" s="298"/>
      <c r="MUW5" s="714"/>
      <c r="MUX5" s="298"/>
      <c r="MUY5" s="714"/>
      <c r="MUZ5" s="298"/>
      <c r="MVA5" s="714"/>
      <c r="MVB5" s="298"/>
      <c r="MVC5" s="714"/>
      <c r="MVD5" s="298"/>
      <c r="MVE5" s="714"/>
      <c r="MVF5" s="298"/>
      <c r="MVG5" s="714"/>
      <c r="MVH5" s="298"/>
      <c r="MVI5" s="714"/>
      <c r="MVJ5" s="298"/>
      <c r="MVK5" s="714"/>
      <c r="MVL5" s="298"/>
      <c r="MVM5" s="714"/>
      <c r="MVN5" s="298"/>
      <c r="MVO5" s="714"/>
      <c r="MVP5" s="298"/>
      <c r="MVQ5" s="714"/>
      <c r="MVR5" s="298"/>
      <c r="MVS5" s="714"/>
      <c r="MVT5" s="298"/>
      <c r="MVU5" s="714"/>
      <c r="MVV5" s="298"/>
      <c r="MVW5" s="714"/>
      <c r="MVX5" s="298"/>
      <c r="MVY5" s="714"/>
      <c r="MVZ5" s="298"/>
      <c r="MWA5" s="714"/>
      <c r="MWB5" s="298"/>
      <c r="MWC5" s="714"/>
      <c r="MWD5" s="298"/>
      <c r="MWE5" s="714"/>
      <c r="MWF5" s="298"/>
      <c r="MWG5" s="714"/>
      <c r="MWH5" s="298"/>
      <c r="MWI5" s="714"/>
      <c r="MWJ5" s="298"/>
      <c r="MWK5" s="714"/>
      <c r="MWL5" s="298"/>
      <c r="MWM5" s="714"/>
      <c r="MWN5" s="298"/>
      <c r="MWO5" s="714"/>
      <c r="MWP5" s="298"/>
      <c r="MWQ5" s="714"/>
      <c r="MWR5" s="298"/>
      <c r="MWS5" s="714"/>
      <c r="MWT5" s="298"/>
      <c r="MWU5" s="714"/>
      <c r="MWV5" s="298"/>
      <c r="MWW5" s="714"/>
      <c r="MWX5" s="298"/>
      <c r="MWY5" s="714"/>
      <c r="MWZ5" s="298"/>
      <c r="MXA5" s="714"/>
      <c r="MXB5" s="298"/>
      <c r="MXC5" s="714"/>
      <c r="MXD5" s="298"/>
      <c r="MXE5" s="714"/>
      <c r="MXF5" s="298"/>
      <c r="MXG5" s="714"/>
      <c r="MXH5" s="298"/>
      <c r="MXI5" s="714"/>
      <c r="MXJ5" s="298"/>
      <c r="MXK5" s="714"/>
      <c r="MXL5" s="298"/>
      <c r="MXM5" s="714"/>
      <c r="MXN5" s="298"/>
      <c r="MXO5" s="714"/>
      <c r="MXP5" s="298"/>
      <c r="MXQ5" s="714"/>
      <c r="MXR5" s="298"/>
      <c r="MXS5" s="714"/>
      <c r="MXT5" s="298"/>
      <c r="MXU5" s="714"/>
      <c r="MXV5" s="298"/>
      <c r="MXW5" s="714"/>
      <c r="MXX5" s="298"/>
      <c r="MXY5" s="714"/>
      <c r="MXZ5" s="298"/>
      <c r="MYA5" s="714"/>
      <c r="MYB5" s="298"/>
      <c r="MYC5" s="714"/>
      <c r="MYD5" s="298"/>
      <c r="MYE5" s="714"/>
      <c r="MYF5" s="298"/>
      <c r="MYG5" s="714"/>
      <c r="MYH5" s="298"/>
      <c r="MYI5" s="714"/>
      <c r="MYJ5" s="298"/>
      <c r="MYK5" s="714"/>
      <c r="MYL5" s="298"/>
      <c r="MYM5" s="714"/>
      <c r="MYN5" s="298"/>
      <c r="MYO5" s="714"/>
      <c r="MYP5" s="298"/>
      <c r="MYQ5" s="714"/>
      <c r="MYR5" s="298"/>
      <c r="MYS5" s="714"/>
      <c r="MYT5" s="298"/>
      <c r="MYU5" s="714"/>
    </row>
    <row r="6" spans="1:9459" s="299" customFormat="1" ht="62.4" customHeight="1" x14ac:dyDescent="0.2">
      <c r="A6" s="300" t="s">
        <v>405</v>
      </c>
      <c r="B6" s="718" t="s">
        <v>406</v>
      </c>
      <c r="C6" s="719"/>
      <c r="D6" s="719"/>
      <c r="E6" s="720"/>
      <c r="F6" s="301" t="s">
        <v>407</v>
      </c>
      <c r="G6" s="302" t="s">
        <v>408</v>
      </c>
      <c r="H6" s="295">
        <f>H5*10%</f>
        <v>2000</v>
      </c>
      <c r="I6" s="296"/>
      <c r="J6" s="302" t="s">
        <v>409</v>
      </c>
      <c r="K6" s="297">
        <f>K5*10%</f>
        <v>2000</v>
      </c>
      <c r="L6" s="298"/>
      <c r="M6" s="351"/>
      <c r="N6" s="298"/>
      <c r="O6" s="351"/>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K6" s="287"/>
      <c r="BL6" s="287"/>
      <c r="BM6" s="287"/>
      <c r="BN6" s="287"/>
      <c r="BO6" s="287"/>
      <c r="BP6" s="287"/>
      <c r="BQ6" s="287"/>
      <c r="BR6" s="287"/>
      <c r="BS6" s="287"/>
      <c r="BT6" s="287"/>
      <c r="BU6" s="287"/>
      <c r="BV6" s="287"/>
      <c r="BW6" s="287"/>
      <c r="BX6" s="287"/>
      <c r="BY6" s="287"/>
      <c r="BZ6" s="287"/>
      <c r="CA6" s="287"/>
      <c r="CB6" s="287"/>
      <c r="CC6" s="287"/>
      <c r="CD6" s="287"/>
      <c r="CE6" s="287"/>
      <c r="CF6" s="287"/>
      <c r="CG6" s="287"/>
      <c r="CH6" s="287"/>
      <c r="CI6" s="287"/>
      <c r="CJ6" s="287"/>
      <c r="CK6" s="287"/>
      <c r="CL6" s="287"/>
      <c r="CM6" s="287"/>
      <c r="CN6" s="287"/>
      <c r="CO6" s="287"/>
      <c r="CP6" s="287"/>
      <c r="CQ6" s="287"/>
      <c r="CR6" s="287"/>
      <c r="CS6" s="287"/>
      <c r="CT6" s="287"/>
      <c r="CU6" s="287"/>
      <c r="CV6" s="287"/>
      <c r="CW6" s="287"/>
      <c r="CX6" s="287"/>
      <c r="CY6" s="287"/>
      <c r="CZ6" s="287"/>
      <c r="DA6" s="287"/>
      <c r="DB6" s="287"/>
      <c r="DC6" s="287"/>
      <c r="DD6" s="287"/>
      <c r="DE6" s="287"/>
      <c r="DF6" s="287"/>
      <c r="DG6" s="351"/>
      <c r="DH6" s="298"/>
      <c r="DI6" s="351"/>
      <c r="DJ6" s="298"/>
      <c r="DK6" s="351"/>
      <c r="DL6" s="298"/>
      <c r="DM6" s="351"/>
      <c r="DN6" s="298"/>
      <c r="DO6" s="351"/>
      <c r="DP6" s="298"/>
      <c r="DQ6" s="351"/>
      <c r="DR6" s="298"/>
      <c r="DS6" s="351"/>
      <c r="DT6" s="298"/>
      <c r="DU6" s="351"/>
      <c r="DV6" s="298"/>
      <c r="DW6" s="351"/>
      <c r="DX6" s="298"/>
      <c r="DY6" s="351"/>
      <c r="DZ6" s="298"/>
      <c r="EA6" s="351"/>
      <c r="EB6" s="298"/>
      <c r="EC6" s="351"/>
      <c r="ED6" s="298"/>
      <c r="EE6" s="351"/>
      <c r="EF6" s="298"/>
      <c r="EG6" s="351"/>
      <c r="EH6" s="298"/>
      <c r="EI6" s="351"/>
      <c r="EJ6" s="298"/>
      <c r="EK6" s="351"/>
      <c r="EL6" s="298"/>
      <c r="EM6" s="351"/>
      <c r="EN6" s="298"/>
      <c r="EO6" s="351"/>
      <c r="EP6" s="298"/>
      <c r="EQ6" s="351"/>
      <c r="ER6" s="298"/>
      <c r="ES6" s="351"/>
      <c r="ET6" s="298"/>
      <c r="EU6" s="351"/>
      <c r="EV6" s="298"/>
      <c r="EW6" s="351"/>
      <c r="EX6" s="298"/>
      <c r="EY6" s="351"/>
      <c r="EZ6" s="298"/>
      <c r="FA6" s="351"/>
      <c r="FB6" s="298"/>
      <c r="FC6" s="351"/>
      <c r="FD6" s="298"/>
      <c r="FE6" s="351"/>
      <c r="FF6" s="298"/>
      <c r="FG6" s="351"/>
      <c r="FH6" s="298"/>
      <c r="FI6" s="351"/>
      <c r="FJ6" s="298"/>
      <c r="FK6" s="351"/>
      <c r="FL6" s="298"/>
      <c r="FM6" s="351"/>
      <c r="FN6" s="298"/>
      <c r="FO6" s="351"/>
      <c r="FP6" s="298"/>
      <c r="FQ6" s="351"/>
      <c r="FR6" s="298"/>
      <c r="FS6" s="351"/>
      <c r="FT6" s="298"/>
      <c r="FU6" s="351"/>
      <c r="FV6" s="298"/>
      <c r="FW6" s="351"/>
      <c r="FX6" s="298"/>
      <c r="FY6" s="351"/>
      <c r="FZ6" s="298"/>
      <c r="GA6" s="351"/>
      <c r="GB6" s="298"/>
      <c r="GC6" s="351"/>
      <c r="GD6" s="298"/>
      <c r="GE6" s="351"/>
      <c r="GF6" s="298"/>
      <c r="GG6" s="351"/>
      <c r="GH6" s="298"/>
      <c r="GI6" s="351"/>
      <c r="GJ6" s="298"/>
      <c r="GK6" s="351"/>
      <c r="GL6" s="298"/>
      <c r="GM6" s="351"/>
      <c r="GN6" s="298"/>
      <c r="GO6" s="351"/>
      <c r="GP6" s="298"/>
      <c r="GQ6" s="351"/>
      <c r="GR6" s="298"/>
      <c r="GS6" s="351"/>
      <c r="GT6" s="298"/>
      <c r="GU6" s="351"/>
      <c r="GV6" s="298"/>
      <c r="GW6" s="351"/>
      <c r="GX6" s="298"/>
      <c r="GY6" s="351"/>
      <c r="GZ6" s="298"/>
      <c r="HA6" s="714"/>
      <c r="HB6" s="298"/>
      <c r="HC6" s="714"/>
      <c r="HD6" s="298"/>
      <c r="HE6" s="714"/>
      <c r="HF6" s="298"/>
      <c r="HG6" s="714"/>
      <c r="HH6" s="298"/>
      <c r="HI6" s="714"/>
      <c r="HJ6" s="298"/>
      <c r="HK6" s="714"/>
      <c r="HL6" s="298"/>
      <c r="HM6" s="714"/>
      <c r="HN6" s="298"/>
      <c r="HO6" s="714"/>
      <c r="HP6" s="298"/>
      <c r="HQ6" s="714"/>
      <c r="HR6" s="298"/>
      <c r="HS6" s="714"/>
      <c r="HT6" s="298"/>
      <c r="HU6" s="714"/>
      <c r="HV6" s="298"/>
      <c r="HW6" s="714"/>
      <c r="HX6" s="298"/>
      <c r="HY6" s="714"/>
      <c r="HZ6" s="298"/>
      <c r="IA6" s="714"/>
      <c r="IB6" s="298"/>
      <c r="IC6" s="714"/>
      <c r="ID6" s="298"/>
      <c r="IE6" s="714"/>
      <c r="IF6" s="298"/>
      <c r="IG6" s="714"/>
      <c r="IH6" s="298"/>
      <c r="II6" s="714"/>
      <c r="IJ6" s="298"/>
      <c r="IK6" s="714"/>
      <c r="IL6" s="298"/>
      <c r="IM6" s="714"/>
      <c r="IN6" s="298"/>
      <c r="IO6" s="714"/>
      <c r="IP6" s="298"/>
      <c r="IQ6" s="714"/>
      <c r="IR6" s="298"/>
      <c r="IS6" s="714"/>
      <c r="IT6" s="298"/>
      <c r="IU6" s="714"/>
      <c r="IV6" s="298"/>
      <c r="IW6" s="714"/>
      <c r="IX6" s="298"/>
      <c r="IY6" s="714"/>
      <c r="IZ6" s="298"/>
      <c r="JA6" s="714"/>
      <c r="JB6" s="298"/>
      <c r="JC6" s="714"/>
      <c r="JD6" s="298"/>
      <c r="JE6" s="714"/>
      <c r="JF6" s="298"/>
      <c r="JG6" s="714"/>
      <c r="JH6" s="298"/>
      <c r="JI6" s="714"/>
      <c r="JJ6" s="298"/>
      <c r="JK6" s="714"/>
      <c r="JL6" s="298"/>
      <c r="JM6" s="714"/>
      <c r="JN6" s="298"/>
      <c r="JO6" s="714"/>
      <c r="JP6" s="298"/>
      <c r="JQ6" s="714"/>
      <c r="JR6" s="298"/>
      <c r="JS6" s="714"/>
      <c r="JT6" s="298"/>
      <c r="JU6" s="714"/>
      <c r="JV6" s="298"/>
      <c r="JW6" s="714"/>
      <c r="JX6" s="298"/>
      <c r="JY6" s="714"/>
      <c r="JZ6" s="298"/>
      <c r="KA6" s="714"/>
      <c r="KB6" s="298"/>
      <c r="KC6" s="714"/>
      <c r="KD6" s="298"/>
      <c r="KE6" s="714"/>
      <c r="KF6" s="298"/>
      <c r="KG6" s="714"/>
      <c r="KH6" s="298"/>
      <c r="KI6" s="714"/>
      <c r="KJ6" s="298"/>
      <c r="KK6" s="714"/>
      <c r="KL6" s="298"/>
      <c r="KM6" s="714"/>
      <c r="KN6" s="298"/>
      <c r="KO6" s="714"/>
      <c r="KP6" s="298"/>
      <c r="KQ6" s="714"/>
      <c r="KR6" s="298"/>
      <c r="KS6" s="714"/>
      <c r="KT6" s="298"/>
      <c r="KU6" s="714"/>
      <c r="KV6" s="298"/>
      <c r="KW6" s="714"/>
      <c r="KX6" s="298"/>
      <c r="KY6" s="714"/>
      <c r="KZ6" s="298"/>
      <c r="LA6" s="714"/>
      <c r="LB6" s="298"/>
      <c r="LC6" s="714"/>
      <c r="LD6" s="298"/>
      <c r="LE6" s="714"/>
      <c r="LF6" s="298"/>
      <c r="LG6" s="714"/>
      <c r="LH6" s="298"/>
      <c r="LI6" s="714"/>
      <c r="LJ6" s="298"/>
      <c r="LK6" s="714"/>
      <c r="LL6" s="298"/>
      <c r="LM6" s="714"/>
      <c r="LN6" s="298"/>
      <c r="LO6" s="714"/>
      <c r="LP6" s="298"/>
      <c r="LQ6" s="714"/>
      <c r="LR6" s="298"/>
      <c r="LS6" s="714"/>
      <c r="LT6" s="298"/>
      <c r="LU6" s="714"/>
      <c r="LV6" s="298"/>
      <c r="LW6" s="714"/>
      <c r="LX6" s="298"/>
      <c r="LY6" s="714"/>
      <c r="LZ6" s="298"/>
      <c r="MA6" s="714"/>
      <c r="MB6" s="298"/>
      <c r="MC6" s="714"/>
      <c r="MD6" s="298"/>
      <c r="ME6" s="714"/>
      <c r="MF6" s="298"/>
      <c r="MG6" s="714"/>
      <c r="MH6" s="298"/>
      <c r="MI6" s="714"/>
      <c r="MJ6" s="298"/>
      <c r="MK6" s="714"/>
      <c r="ML6" s="298"/>
      <c r="MM6" s="714"/>
      <c r="MN6" s="298"/>
      <c r="MO6" s="714"/>
      <c r="MP6" s="298"/>
      <c r="MQ6" s="714"/>
      <c r="MR6" s="298"/>
      <c r="MS6" s="714"/>
      <c r="MT6" s="298"/>
      <c r="MU6" s="714"/>
      <c r="MV6" s="298"/>
      <c r="MW6" s="714"/>
      <c r="MX6" s="298"/>
      <c r="MY6" s="714"/>
      <c r="MZ6" s="298"/>
      <c r="NA6" s="714"/>
      <c r="NB6" s="298"/>
      <c r="NC6" s="714"/>
      <c r="ND6" s="298"/>
      <c r="NE6" s="714"/>
      <c r="NF6" s="298"/>
      <c r="NG6" s="714"/>
      <c r="NH6" s="298"/>
      <c r="NI6" s="714"/>
      <c r="NJ6" s="298"/>
      <c r="NK6" s="714"/>
      <c r="NL6" s="298"/>
      <c r="NM6" s="714"/>
      <c r="NN6" s="298"/>
      <c r="NO6" s="714"/>
      <c r="NP6" s="298"/>
      <c r="NQ6" s="714"/>
      <c r="NR6" s="298"/>
      <c r="NS6" s="714"/>
      <c r="NT6" s="298"/>
      <c r="NU6" s="714"/>
      <c r="NV6" s="298"/>
      <c r="NW6" s="714"/>
      <c r="NX6" s="298"/>
      <c r="NY6" s="714"/>
      <c r="NZ6" s="298"/>
      <c r="OA6" s="714"/>
      <c r="OB6" s="298"/>
      <c r="OC6" s="714"/>
      <c r="OD6" s="298"/>
      <c r="OE6" s="714"/>
      <c r="OF6" s="298"/>
      <c r="OG6" s="714"/>
      <c r="OH6" s="298"/>
      <c r="OI6" s="714"/>
      <c r="OJ6" s="298"/>
      <c r="OK6" s="714"/>
      <c r="OL6" s="298"/>
      <c r="OM6" s="714"/>
      <c r="ON6" s="298"/>
      <c r="OO6" s="714"/>
      <c r="OP6" s="298"/>
      <c r="OQ6" s="714"/>
      <c r="OR6" s="298"/>
      <c r="OS6" s="714"/>
      <c r="OT6" s="298"/>
      <c r="OU6" s="714"/>
      <c r="OV6" s="298"/>
      <c r="OW6" s="714"/>
      <c r="OX6" s="298"/>
      <c r="OY6" s="714"/>
      <c r="OZ6" s="298"/>
      <c r="PA6" s="714"/>
      <c r="PB6" s="298"/>
      <c r="PC6" s="714"/>
      <c r="PD6" s="298"/>
      <c r="PE6" s="714"/>
      <c r="PF6" s="298"/>
      <c r="PG6" s="714"/>
      <c r="PH6" s="298"/>
      <c r="PI6" s="714"/>
      <c r="PJ6" s="298"/>
      <c r="PK6" s="714"/>
      <c r="PL6" s="298"/>
      <c r="PM6" s="714"/>
      <c r="PN6" s="298"/>
      <c r="PO6" s="714"/>
      <c r="PP6" s="298"/>
      <c r="PQ6" s="714"/>
      <c r="PR6" s="298"/>
      <c r="PS6" s="714"/>
      <c r="PT6" s="298"/>
      <c r="PU6" s="714"/>
      <c r="PV6" s="298"/>
      <c r="PW6" s="714"/>
      <c r="PX6" s="298"/>
      <c r="PY6" s="714"/>
      <c r="PZ6" s="298"/>
      <c r="QA6" s="714"/>
      <c r="QB6" s="298"/>
      <c r="QC6" s="714"/>
      <c r="QD6" s="298"/>
      <c r="QE6" s="714"/>
      <c r="QF6" s="298"/>
      <c r="QG6" s="714"/>
      <c r="QH6" s="298"/>
      <c r="QI6" s="714"/>
      <c r="QJ6" s="298"/>
      <c r="QK6" s="714"/>
      <c r="QL6" s="298"/>
      <c r="QM6" s="714"/>
      <c r="QN6" s="298"/>
      <c r="QO6" s="714"/>
      <c r="QP6" s="298"/>
      <c r="QQ6" s="714"/>
      <c r="QR6" s="298"/>
      <c r="QS6" s="714"/>
      <c r="QT6" s="298"/>
      <c r="QU6" s="714"/>
      <c r="QV6" s="298"/>
      <c r="QW6" s="714"/>
      <c r="QX6" s="298"/>
      <c r="QY6" s="714"/>
      <c r="QZ6" s="298"/>
      <c r="RA6" s="714"/>
      <c r="RB6" s="298"/>
      <c r="RC6" s="714"/>
      <c r="RD6" s="298"/>
      <c r="RE6" s="714"/>
      <c r="RF6" s="298"/>
      <c r="RG6" s="714"/>
      <c r="RH6" s="298"/>
      <c r="RI6" s="714"/>
      <c r="RJ6" s="298"/>
      <c r="RK6" s="714"/>
      <c r="RL6" s="298"/>
      <c r="RM6" s="714"/>
      <c r="RN6" s="298"/>
      <c r="RO6" s="714"/>
      <c r="RP6" s="298"/>
      <c r="RQ6" s="714"/>
      <c r="RR6" s="298"/>
      <c r="RS6" s="714"/>
      <c r="RT6" s="298"/>
      <c r="RU6" s="714"/>
      <c r="RV6" s="298"/>
      <c r="RW6" s="714"/>
      <c r="RX6" s="298"/>
      <c r="RY6" s="714"/>
      <c r="RZ6" s="298"/>
      <c r="SA6" s="714"/>
      <c r="SB6" s="298"/>
      <c r="SC6" s="714"/>
      <c r="SD6" s="298"/>
      <c r="SE6" s="714"/>
      <c r="SF6" s="298"/>
      <c r="SG6" s="714"/>
      <c r="SH6" s="298"/>
      <c r="SI6" s="714"/>
      <c r="SJ6" s="298"/>
      <c r="SK6" s="714"/>
      <c r="SL6" s="298"/>
      <c r="SM6" s="714"/>
      <c r="SN6" s="298"/>
      <c r="SO6" s="714"/>
      <c r="SP6" s="298"/>
      <c r="SQ6" s="714"/>
      <c r="SR6" s="298"/>
      <c r="SS6" s="714"/>
      <c r="ST6" s="298"/>
      <c r="SU6" s="714"/>
      <c r="SV6" s="298"/>
      <c r="SW6" s="714"/>
      <c r="SX6" s="298"/>
      <c r="SY6" s="714"/>
      <c r="SZ6" s="298"/>
      <c r="TA6" s="714"/>
      <c r="TB6" s="298"/>
      <c r="TC6" s="714"/>
      <c r="TD6" s="298"/>
      <c r="TE6" s="714"/>
      <c r="TF6" s="298"/>
      <c r="TG6" s="714"/>
      <c r="TH6" s="298"/>
      <c r="TI6" s="714"/>
      <c r="TJ6" s="298"/>
      <c r="TK6" s="714"/>
      <c r="TL6" s="298"/>
      <c r="TM6" s="714"/>
      <c r="TN6" s="298"/>
      <c r="TO6" s="714"/>
      <c r="TP6" s="298"/>
      <c r="TQ6" s="714"/>
      <c r="TR6" s="298"/>
      <c r="TS6" s="714"/>
      <c r="TT6" s="298"/>
      <c r="TU6" s="714"/>
      <c r="TV6" s="298"/>
      <c r="TW6" s="714"/>
      <c r="TX6" s="298"/>
      <c r="TY6" s="714"/>
      <c r="TZ6" s="298"/>
      <c r="UA6" s="714"/>
      <c r="UB6" s="298"/>
      <c r="UC6" s="714"/>
      <c r="UD6" s="298"/>
      <c r="UE6" s="714"/>
      <c r="UF6" s="298"/>
      <c r="UG6" s="714"/>
      <c r="UH6" s="298"/>
      <c r="UI6" s="714"/>
      <c r="UJ6" s="298"/>
      <c r="UK6" s="714"/>
      <c r="UL6" s="298"/>
      <c r="UM6" s="714"/>
      <c r="UN6" s="298"/>
      <c r="UO6" s="714"/>
      <c r="UP6" s="298"/>
      <c r="UQ6" s="714"/>
      <c r="UR6" s="298"/>
      <c r="US6" s="714"/>
      <c r="UT6" s="298"/>
      <c r="UU6" s="714"/>
      <c r="UV6" s="298"/>
      <c r="UW6" s="714"/>
      <c r="UX6" s="298"/>
      <c r="UY6" s="714"/>
      <c r="UZ6" s="298"/>
      <c r="VA6" s="714"/>
      <c r="VB6" s="298"/>
      <c r="VC6" s="714"/>
      <c r="VD6" s="298"/>
      <c r="VE6" s="714"/>
      <c r="VF6" s="298"/>
      <c r="VG6" s="714"/>
      <c r="VH6" s="298"/>
      <c r="VI6" s="714"/>
      <c r="VJ6" s="298"/>
      <c r="VK6" s="714"/>
      <c r="VL6" s="298"/>
      <c r="VM6" s="714"/>
      <c r="VN6" s="298"/>
      <c r="VO6" s="714"/>
      <c r="VP6" s="298"/>
      <c r="VQ6" s="714"/>
      <c r="VR6" s="298"/>
      <c r="VS6" s="714"/>
      <c r="VT6" s="298"/>
      <c r="VU6" s="714"/>
      <c r="VV6" s="298"/>
      <c r="VW6" s="714"/>
      <c r="VX6" s="298"/>
      <c r="VY6" s="714"/>
      <c r="VZ6" s="298"/>
      <c r="WA6" s="714"/>
      <c r="WB6" s="298"/>
      <c r="WC6" s="714"/>
      <c r="WD6" s="298"/>
      <c r="WE6" s="714"/>
      <c r="WF6" s="298"/>
      <c r="WG6" s="714"/>
      <c r="WH6" s="298"/>
      <c r="WI6" s="714"/>
      <c r="WJ6" s="298"/>
      <c r="WK6" s="714"/>
      <c r="WL6" s="298"/>
      <c r="WM6" s="714"/>
      <c r="WN6" s="298"/>
      <c r="WO6" s="714"/>
      <c r="WP6" s="298"/>
      <c r="WQ6" s="714"/>
      <c r="WR6" s="298"/>
      <c r="WS6" s="714"/>
      <c r="WT6" s="298"/>
      <c r="WU6" s="714"/>
      <c r="WV6" s="298"/>
      <c r="WW6" s="714"/>
      <c r="WX6" s="298"/>
      <c r="WY6" s="714"/>
      <c r="WZ6" s="298"/>
      <c r="XA6" s="714"/>
      <c r="XB6" s="298"/>
      <c r="XC6" s="714"/>
      <c r="XD6" s="298"/>
      <c r="XE6" s="714"/>
      <c r="XF6" s="298"/>
      <c r="XG6" s="714"/>
      <c r="XH6" s="298"/>
      <c r="XI6" s="714"/>
      <c r="XJ6" s="298"/>
      <c r="XK6" s="714"/>
      <c r="XL6" s="298"/>
      <c r="XM6" s="714"/>
      <c r="XN6" s="298"/>
      <c r="XO6" s="714"/>
      <c r="XP6" s="298"/>
      <c r="XQ6" s="714"/>
      <c r="XR6" s="298"/>
      <c r="XS6" s="714"/>
      <c r="XT6" s="298"/>
      <c r="XU6" s="714"/>
      <c r="XV6" s="298"/>
      <c r="XW6" s="714"/>
      <c r="XX6" s="298"/>
      <c r="XY6" s="714"/>
      <c r="XZ6" s="298"/>
      <c r="YA6" s="714"/>
      <c r="YB6" s="298"/>
      <c r="YC6" s="714"/>
      <c r="YD6" s="298"/>
      <c r="YE6" s="714"/>
      <c r="YF6" s="298"/>
      <c r="YG6" s="714"/>
      <c r="YH6" s="298"/>
      <c r="YI6" s="714"/>
      <c r="YJ6" s="298"/>
      <c r="YK6" s="714"/>
      <c r="YL6" s="298"/>
      <c r="YM6" s="714"/>
      <c r="YN6" s="298"/>
      <c r="YO6" s="714"/>
      <c r="YP6" s="298"/>
      <c r="YQ6" s="714"/>
      <c r="YR6" s="298"/>
      <c r="YS6" s="714"/>
      <c r="YT6" s="298"/>
      <c r="YU6" s="714"/>
      <c r="YV6" s="298"/>
      <c r="YW6" s="714"/>
      <c r="YX6" s="298"/>
      <c r="YY6" s="714"/>
      <c r="YZ6" s="298"/>
      <c r="ZA6" s="714"/>
      <c r="ZB6" s="298"/>
      <c r="ZC6" s="714"/>
      <c r="ZD6" s="298"/>
      <c r="ZE6" s="714"/>
      <c r="ZF6" s="298"/>
      <c r="ZG6" s="714"/>
      <c r="ZH6" s="298"/>
      <c r="ZI6" s="714"/>
      <c r="ZJ6" s="298"/>
      <c r="ZK6" s="714"/>
      <c r="ZL6" s="298"/>
      <c r="ZM6" s="714"/>
      <c r="ZN6" s="298"/>
      <c r="ZO6" s="714"/>
      <c r="ZP6" s="298"/>
      <c r="ZQ6" s="714"/>
      <c r="ZR6" s="298"/>
      <c r="ZS6" s="714"/>
      <c r="ZT6" s="298"/>
      <c r="ZU6" s="714"/>
      <c r="ZV6" s="298"/>
      <c r="ZW6" s="714"/>
      <c r="ZX6" s="298"/>
      <c r="ZY6" s="714"/>
      <c r="ZZ6" s="298"/>
      <c r="AAA6" s="714"/>
      <c r="AAB6" s="298"/>
      <c r="AAC6" s="714"/>
      <c r="AAD6" s="298"/>
      <c r="AAE6" s="714"/>
      <c r="AAF6" s="298"/>
      <c r="AAG6" s="714"/>
      <c r="AAH6" s="298"/>
      <c r="AAI6" s="714"/>
      <c r="AAJ6" s="298"/>
      <c r="AAK6" s="714"/>
      <c r="AAL6" s="298"/>
      <c r="AAM6" s="714"/>
      <c r="AAN6" s="298"/>
      <c r="AAO6" s="714"/>
      <c r="AAP6" s="298"/>
      <c r="AAQ6" s="714"/>
      <c r="AAR6" s="298"/>
      <c r="AAS6" s="714"/>
      <c r="AAT6" s="298"/>
      <c r="AAU6" s="714"/>
      <c r="AAV6" s="298"/>
      <c r="AAW6" s="714"/>
      <c r="AAX6" s="298"/>
      <c r="AAY6" s="714"/>
      <c r="AAZ6" s="298"/>
      <c r="ABA6" s="714"/>
      <c r="ABB6" s="298"/>
      <c r="ABC6" s="714"/>
      <c r="ABD6" s="298"/>
      <c r="ABE6" s="714"/>
      <c r="ABF6" s="298"/>
      <c r="ABG6" s="714"/>
      <c r="ABH6" s="298"/>
      <c r="ABI6" s="714"/>
      <c r="ABJ6" s="298"/>
      <c r="ABK6" s="714"/>
      <c r="ABL6" s="298"/>
      <c r="ABM6" s="714"/>
      <c r="ABN6" s="298"/>
      <c r="ABO6" s="714"/>
      <c r="ABP6" s="298"/>
      <c r="ABQ6" s="714"/>
      <c r="ABR6" s="298"/>
      <c r="ABS6" s="714"/>
      <c r="ABT6" s="298"/>
      <c r="ABU6" s="714"/>
      <c r="ABV6" s="298"/>
      <c r="ABW6" s="714"/>
      <c r="ABX6" s="298"/>
      <c r="ABY6" s="714"/>
      <c r="ABZ6" s="298"/>
      <c r="ACA6" s="714"/>
      <c r="ACB6" s="298"/>
      <c r="ACC6" s="714"/>
      <c r="ACD6" s="298"/>
      <c r="ACE6" s="714"/>
      <c r="ACF6" s="298"/>
      <c r="ACG6" s="714"/>
      <c r="ACH6" s="298"/>
      <c r="ACI6" s="714"/>
      <c r="ACJ6" s="298"/>
      <c r="ACK6" s="714"/>
      <c r="ACL6" s="298"/>
      <c r="ACM6" s="714"/>
      <c r="ACN6" s="298"/>
      <c r="ACO6" s="714"/>
      <c r="ACP6" s="298"/>
      <c r="ACQ6" s="714"/>
      <c r="ACR6" s="298"/>
      <c r="ACS6" s="714"/>
      <c r="ACT6" s="298"/>
      <c r="ACU6" s="714"/>
      <c r="ACV6" s="298"/>
      <c r="ACW6" s="714"/>
      <c r="ACX6" s="298"/>
      <c r="ACY6" s="714"/>
      <c r="ACZ6" s="298"/>
      <c r="ADA6" s="714"/>
      <c r="ADB6" s="298"/>
      <c r="ADC6" s="714"/>
      <c r="ADD6" s="298"/>
      <c r="ADE6" s="714"/>
      <c r="ADF6" s="298"/>
      <c r="ADG6" s="714"/>
      <c r="ADH6" s="298"/>
      <c r="ADI6" s="714"/>
      <c r="ADJ6" s="298"/>
      <c r="ADK6" s="714"/>
      <c r="ADL6" s="298"/>
      <c r="ADM6" s="714"/>
      <c r="ADN6" s="298"/>
      <c r="ADO6" s="714"/>
      <c r="ADP6" s="298"/>
      <c r="ADQ6" s="714"/>
      <c r="ADR6" s="298"/>
      <c r="ADS6" s="714"/>
      <c r="ADT6" s="298"/>
      <c r="ADU6" s="714"/>
      <c r="ADV6" s="298"/>
      <c r="ADW6" s="714"/>
      <c r="ADX6" s="298"/>
      <c r="ADY6" s="714"/>
      <c r="ADZ6" s="298"/>
      <c r="AEA6" s="714"/>
      <c r="AEB6" s="298"/>
      <c r="AEC6" s="714"/>
      <c r="AED6" s="298"/>
      <c r="AEE6" s="714"/>
      <c r="AEF6" s="298"/>
      <c r="AEG6" s="714"/>
      <c r="AEH6" s="298"/>
      <c r="AEI6" s="714"/>
      <c r="AEJ6" s="298"/>
      <c r="AEK6" s="714"/>
      <c r="AEL6" s="298"/>
      <c r="AEM6" s="714"/>
      <c r="AEN6" s="298"/>
      <c r="AEO6" s="714"/>
      <c r="AEP6" s="298"/>
      <c r="AEQ6" s="714"/>
      <c r="AER6" s="298"/>
      <c r="AES6" s="714"/>
      <c r="AET6" s="298"/>
      <c r="AEU6" s="714"/>
      <c r="AEV6" s="298"/>
      <c r="AEW6" s="714"/>
      <c r="AEX6" s="298"/>
      <c r="AEY6" s="714"/>
      <c r="AEZ6" s="298"/>
      <c r="AFA6" s="714"/>
      <c r="AFB6" s="298"/>
      <c r="AFC6" s="714"/>
      <c r="AFD6" s="298"/>
      <c r="AFE6" s="714"/>
      <c r="AFF6" s="298"/>
      <c r="AFG6" s="714"/>
      <c r="AFH6" s="298"/>
      <c r="AFI6" s="714"/>
      <c r="AFJ6" s="298"/>
      <c r="AFK6" s="714"/>
      <c r="AFL6" s="298"/>
      <c r="AFM6" s="714"/>
      <c r="AFN6" s="298"/>
      <c r="AFO6" s="714"/>
      <c r="AFP6" s="298"/>
      <c r="AFQ6" s="714"/>
      <c r="AFR6" s="298"/>
      <c r="AFS6" s="714"/>
      <c r="AFT6" s="298"/>
      <c r="AFU6" s="714"/>
      <c r="AFV6" s="298"/>
      <c r="AFW6" s="714"/>
      <c r="AFX6" s="298"/>
      <c r="AFY6" s="714"/>
      <c r="AFZ6" s="298"/>
      <c r="AGA6" s="714"/>
      <c r="AGB6" s="298"/>
      <c r="AGC6" s="714"/>
      <c r="AGD6" s="298"/>
      <c r="AGE6" s="714"/>
      <c r="AGF6" s="298"/>
      <c r="AGG6" s="714"/>
      <c r="AGH6" s="298"/>
      <c r="AGI6" s="714"/>
      <c r="AGJ6" s="298"/>
      <c r="AGK6" s="714"/>
      <c r="AGL6" s="298"/>
      <c r="AGM6" s="714"/>
      <c r="AGN6" s="298"/>
      <c r="AGO6" s="714"/>
      <c r="AGP6" s="298"/>
      <c r="AGQ6" s="714"/>
      <c r="AGR6" s="298"/>
      <c r="AGS6" s="714"/>
      <c r="AGT6" s="298"/>
      <c r="AGU6" s="351"/>
      <c r="AGV6" s="298"/>
      <c r="AGW6" s="351"/>
      <c r="AGX6" s="298"/>
      <c r="AGY6" s="351"/>
      <c r="AGZ6" s="298"/>
      <c r="AHA6" s="351"/>
      <c r="AHB6" s="298"/>
      <c r="AHC6" s="351"/>
      <c r="AHD6" s="298"/>
      <c r="AHE6" s="351"/>
      <c r="AHF6" s="298"/>
      <c r="AHG6" s="351"/>
      <c r="AHH6" s="298"/>
      <c r="AHI6" s="351"/>
      <c r="AHJ6" s="298"/>
      <c r="AHK6" s="351"/>
      <c r="AHL6" s="298"/>
      <c r="AHM6" s="351"/>
      <c r="AHN6" s="298"/>
      <c r="AHO6" s="351"/>
      <c r="AHP6" s="298"/>
      <c r="AHQ6" s="351"/>
      <c r="AHR6" s="298"/>
      <c r="AHS6" s="351"/>
      <c r="AHT6" s="298"/>
      <c r="AHU6" s="351"/>
      <c r="AHV6" s="298"/>
      <c r="AHW6" s="351"/>
      <c r="AHX6" s="298"/>
      <c r="AHY6" s="351"/>
      <c r="AHZ6" s="298"/>
      <c r="AIA6" s="351"/>
      <c r="AIB6" s="298"/>
      <c r="AIC6" s="351"/>
      <c r="AID6" s="298"/>
      <c r="AIE6" s="351"/>
      <c r="AIF6" s="298"/>
      <c r="AIG6" s="351"/>
      <c r="AIH6" s="298"/>
      <c r="AII6" s="351"/>
      <c r="AIJ6" s="298"/>
      <c r="AIK6" s="351"/>
      <c r="AIL6" s="298"/>
      <c r="AIM6" s="351"/>
      <c r="AIN6" s="298"/>
      <c r="AIO6" s="351"/>
      <c r="AIP6" s="298"/>
      <c r="AIQ6" s="351"/>
      <c r="AIR6" s="298"/>
      <c r="AIS6" s="351"/>
      <c r="AIT6" s="298"/>
      <c r="AIU6" s="351"/>
      <c r="AIV6" s="298"/>
      <c r="AIW6" s="351"/>
      <c r="AIX6" s="298"/>
      <c r="AIY6" s="351"/>
      <c r="AIZ6" s="298"/>
      <c r="AJA6" s="351"/>
      <c r="AJB6" s="298"/>
      <c r="AJC6" s="351"/>
      <c r="AJD6" s="298"/>
      <c r="AJE6" s="351"/>
      <c r="AJF6" s="298"/>
      <c r="AJG6" s="351"/>
      <c r="AJH6" s="298"/>
      <c r="AJI6" s="351"/>
      <c r="AJJ6" s="298"/>
      <c r="AJK6" s="351"/>
      <c r="AJL6" s="298"/>
      <c r="AJM6" s="351"/>
      <c r="AJN6" s="298"/>
      <c r="AJO6" s="351"/>
      <c r="AJP6" s="298"/>
      <c r="AJQ6" s="351"/>
      <c r="AJR6" s="298"/>
      <c r="AJS6" s="351"/>
      <c r="AJT6" s="298"/>
      <c r="AJU6" s="351"/>
      <c r="AJV6" s="298"/>
      <c r="AJW6" s="351"/>
      <c r="AJX6" s="298"/>
      <c r="AJY6" s="351"/>
      <c r="AJZ6" s="298"/>
      <c r="AKA6" s="351"/>
      <c r="AKB6" s="298"/>
      <c r="AKC6" s="714"/>
      <c r="AKD6" s="298"/>
      <c r="AKE6" s="714"/>
      <c r="AKF6" s="298"/>
      <c r="AKG6" s="714"/>
      <c r="AKH6" s="298"/>
      <c r="AKI6" s="714"/>
      <c r="AKJ6" s="298"/>
      <c r="AKK6" s="714"/>
      <c r="AKL6" s="298"/>
      <c r="AKM6" s="714"/>
      <c r="AKN6" s="298"/>
      <c r="AKO6" s="714"/>
      <c r="AKP6" s="298"/>
      <c r="AKQ6" s="714"/>
      <c r="AKR6" s="298"/>
      <c r="AKS6" s="714"/>
      <c r="AKT6" s="298"/>
      <c r="AKU6" s="714"/>
      <c r="AKV6" s="298"/>
      <c r="AKW6" s="714"/>
      <c r="AKX6" s="298"/>
      <c r="AKY6" s="714"/>
      <c r="AKZ6" s="298"/>
      <c r="ALA6" s="714"/>
      <c r="ALB6" s="298"/>
      <c r="ALC6" s="714"/>
      <c r="ALD6" s="298"/>
      <c r="ALE6" s="714"/>
      <c r="ALF6" s="298"/>
      <c r="ALG6" s="714"/>
      <c r="ALH6" s="298"/>
      <c r="ALI6" s="714"/>
      <c r="ALJ6" s="298"/>
      <c r="ALK6" s="714"/>
      <c r="ALL6" s="298"/>
      <c r="ALM6" s="714"/>
      <c r="ALN6" s="298"/>
      <c r="ALO6" s="714"/>
      <c r="ALP6" s="298"/>
      <c r="ALQ6" s="714"/>
      <c r="ALR6" s="298"/>
      <c r="ALS6" s="714"/>
      <c r="ALT6" s="298"/>
      <c r="ALU6" s="714"/>
      <c r="ALV6" s="298"/>
      <c r="ALW6" s="714"/>
      <c r="ALX6" s="298"/>
      <c r="ALY6" s="714"/>
      <c r="ALZ6" s="298"/>
      <c r="AMA6" s="714"/>
      <c r="AMB6" s="298"/>
      <c r="AMC6" s="714"/>
      <c r="AMD6" s="298"/>
      <c r="AME6" s="714"/>
      <c r="AMF6" s="298"/>
      <c r="AMG6" s="714"/>
      <c r="AMH6" s="298"/>
      <c r="AMI6" s="714"/>
      <c r="AMJ6" s="298"/>
      <c r="AMK6" s="714"/>
      <c r="AML6" s="298"/>
      <c r="AMM6" s="714"/>
      <c r="AMN6" s="298"/>
      <c r="AMO6" s="714"/>
      <c r="AMP6" s="298"/>
      <c r="AMQ6" s="714"/>
      <c r="AMR6" s="298"/>
      <c r="AMS6" s="714"/>
      <c r="AMT6" s="298"/>
      <c r="AMU6" s="714"/>
      <c r="AMV6" s="298"/>
      <c r="AMW6" s="714"/>
      <c r="AMX6" s="298"/>
      <c r="AMY6" s="714"/>
      <c r="AMZ6" s="298"/>
      <c r="ANA6" s="714"/>
      <c r="ANB6" s="298"/>
      <c r="ANC6" s="714"/>
      <c r="AND6" s="298"/>
      <c r="ANE6" s="714"/>
      <c r="ANF6" s="298"/>
      <c r="ANG6" s="714"/>
      <c r="ANH6" s="298"/>
      <c r="ANI6" s="714"/>
      <c r="ANJ6" s="298"/>
      <c r="ANK6" s="714"/>
      <c r="ANL6" s="298"/>
      <c r="ANM6" s="714"/>
      <c r="ANN6" s="298"/>
      <c r="ANO6" s="714"/>
      <c r="ANP6" s="298"/>
      <c r="ANQ6" s="714"/>
      <c r="ANR6" s="298"/>
      <c r="ANS6" s="714"/>
      <c r="ANT6" s="298"/>
      <c r="ANU6" s="714"/>
      <c r="ANV6" s="298"/>
      <c r="ANW6" s="714"/>
      <c r="ANX6" s="298"/>
      <c r="ANY6" s="714"/>
      <c r="ANZ6" s="298"/>
      <c r="AOA6" s="714"/>
      <c r="AOB6" s="298"/>
      <c r="AOC6" s="714"/>
      <c r="AOD6" s="298"/>
      <c r="AOE6" s="714"/>
      <c r="AOF6" s="298"/>
      <c r="AOG6" s="714"/>
      <c r="AOH6" s="298"/>
      <c r="AOI6" s="714"/>
      <c r="AOJ6" s="298"/>
      <c r="AOK6" s="714"/>
      <c r="AOL6" s="298"/>
      <c r="AOM6" s="714"/>
      <c r="AON6" s="298"/>
      <c r="AOO6" s="714"/>
      <c r="AOP6" s="298"/>
      <c r="AOQ6" s="714"/>
      <c r="AOR6" s="298"/>
      <c r="AOS6" s="714"/>
      <c r="AOT6" s="298"/>
      <c r="AOU6" s="714"/>
      <c r="AOV6" s="298"/>
      <c r="AOW6" s="714"/>
      <c r="AOX6" s="298"/>
      <c r="AOY6" s="714"/>
      <c r="AOZ6" s="298"/>
      <c r="APA6" s="714"/>
      <c r="APB6" s="298"/>
      <c r="APC6" s="714"/>
      <c r="APD6" s="298"/>
      <c r="APE6" s="714"/>
      <c r="APF6" s="298"/>
      <c r="APG6" s="714"/>
      <c r="APH6" s="298"/>
      <c r="API6" s="714"/>
      <c r="APJ6" s="298"/>
      <c r="APK6" s="714"/>
      <c r="APL6" s="298"/>
      <c r="APM6" s="714"/>
      <c r="APN6" s="298"/>
      <c r="APO6" s="714"/>
      <c r="APP6" s="298"/>
      <c r="APQ6" s="714"/>
      <c r="APR6" s="298"/>
      <c r="APS6" s="714"/>
      <c r="APT6" s="298"/>
      <c r="APU6" s="714"/>
      <c r="APV6" s="298"/>
      <c r="APW6" s="714"/>
      <c r="APX6" s="298"/>
      <c r="APY6" s="714"/>
      <c r="APZ6" s="298"/>
      <c r="AQA6" s="714"/>
      <c r="AQB6" s="298"/>
      <c r="AQC6" s="714"/>
      <c r="AQD6" s="298"/>
      <c r="AQE6" s="714"/>
      <c r="AQF6" s="298"/>
      <c r="AQG6" s="714"/>
      <c r="AQH6" s="298"/>
      <c r="AQI6" s="714"/>
      <c r="AQJ6" s="298"/>
      <c r="AQK6" s="714"/>
      <c r="AQL6" s="298"/>
      <c r="AQM6" s="714"/>
      <c r="AQN6" s="298"/>
      <c r="AQO6" s="714"/>
      <c r="AQP6" s="298"/>
      <c r="AQQ6" s="714"/>
      <c r="AQR6" s="298"/>
      <c r="AQS6" s="714"/>
      <c r="AQT6" s="298"/>
      <c r="AQU6" s="714"/>
      <c r="AQV6" s="298"/>
      <c r="AQW6" s="714"/>
      <c r="AQX6" s="298"/>
      <c r="AQY6" s="714"/>
      <c r="AQZ6" s="298"/>
      <c r="ARA6" s="714"/>
      <c r="ARB6" s="298"/>
      <c r="ARC6" s="714"/>
      <c r="ARD6" s="298"/>
      <c r="ARE6" s="714"/>
      <c r="ARF6" s="298"/>
      <c r="ARG6" s="714"/>
      <c r="ARH6" s="298"/>
      <c r="ARI6" s="714"/>
      <c r="ARJ6" s="298"/>
      <c r="ARK6" s="714"/>
      <c r="ARL6" s="298"/>
      <c r="ARM6" s="714"/>
      <c r="ARN6" s="298"/>
      <c r="ARO6" s="714"/>
      <c r="ARP6" s="298"/>
      <c r="ARQ6" s="714"/>
      <c r="ARR6" s="298"/>
      <c r="ARS6" s="714"/>
      <c r="ART6" s="298"/>
      <c r="ARU6" s="714"/>
      <c r="ARV6" s="298"/>
      <c r="ARW6" s="714"/>
      <c r="ARX6" s="298"/>
      <c r="ARY6" s="714"/>
      <c r="ARZ6" s="298"/>
      <c r="ASA6" s="714"/>
      <c r="ASB6" s="298"/>
      <c r="ASC6" s="714"/>
      <c r="ASD6" s="298"/>
      <c r="ASE6" s="714"/>
      <c r="ASF6" s="298"/>
      <c r="ASG6" s="714"/>
      <c r="ASH6" s="298"/>
      <c r="ASI6" s="714"/>
      <c r="ASJ6" s="298"/>
      <c r="ASK6" s="714"/>
      <c r="ASL6" s="298"/>
      <c r="ASM6" s="714"/>
      <c r="ASN6" s="298"/>
      <c r="ASO6" s="714"/>
      <c r="ASP6" s="298"/>
      <c r="ASQ6" s="714"/>
      <c r="ASR6" s="298"/>
      <c r="ASS6" s="714"/>
      <c r="AST6" s="298"/>
      <c r="ASU6" s="714"/>
      <c r="ASV6" s="298"/>
      <c r="ASW6" s="714"/>
      <c r="ASX6" s="298"/>
      <c r="ASY6" s="714"/>
      <c r="ASZ6" s="298"/>
      <c r="ATA6" s="714"/>
      <c r="ATB6" s="298"/>
      <c r="ATC6" s="714"/>
      <c r="ATD6" s="298"/>
      <c r="ATE6" s="714"/>
      <c r="ATF6" s="298"/>
      <c r="ATG6" s="714"/>
      <c r="ATH6" s="298"/>
      <c r="ATI6" s="714"/>
      <c r="ATJ6" s="298"/>
      <c r="ATK6" s="714"/>
      <c r="ATL6" s="298"/>
      <c r="ATM6" s="714"/>
      <c r="ATN6" s="298"/>
      <c r="ATO6" s="714"/>
      <c r="ATP6" s="298"/>
      <c r="ATQ6" s="714"/>
      <c r="ATR6" s="298"/>
      <c r="ATS6" s="714"/>
      <c r="ATT6" s="298"/>
      <c r="ATU6" s="714"/>
      <c r="ATV6" s="298"/>
      <c r="ATW6" s="714"/>
      <c r="ATX6" s="298"/>
      <c r="ATY6" s="714"/>
      <c r="ATZ6" s="298"/>
      <c r="AUA6" s="714"/>
      <c r="AUB6" s="298"/>
      <c r="AUC6" s="714"/>
      <c r="AUD6" s="298"/>
      <c r="AUE6" s="714"/>
      <c r="AUF6" s="298"/>
      <c r="AUG6" s="714"/>
      <c r="AUH6" s="298"/>
      <c r="AUI6" s="714"/>
      <c r="AUJ6" s="298"/>
      <c r="AUK6" s="714"/>
      <c r="AUL6" s="298"/>
      <c r="AUM6" s="714"/>
      <c r="AUN6" s="298"/>
      <c r="AUO6" s="714"/>
      <c r="AUP6" s="298"/>
      <c r="AUQ6" s="714"/>
      <c r="AUR6" s="298"/>
      <c r="AUS6" s="714"/>
      <c r="AUT6" s="298"/>
      <c r="AUU6" s="714"/>
      <c r="AUV6" s="298"/>
      <c r="AUW6" s="714"/>
      <c r="AUX6" s="298"/>
      <c r="AUY6" s="714"/>
      <c r="AUZ6" s="298"/>
      <c r="AVA6" s="714"/>
      <c r="AVB6" s="298"/>
      <c r="AVC6" s="714"/>
      <c r="AVD6" s="298"/>
      <c r="AVE6" s="714"/>
      <c r="AVF6" s="298"/>
      <c r="AVG6" s="714"/>
      <c r="AVH6" s="298"/>
      <c r="AVI6" s="714"/>
      <c r="AVJ6" s="298"/>
      <c r="AVK6" s="714"/>
      <c r="AVL6" s="298"/>
      <c r="AVM6" s="714"/>
      <c r="AVN6" s="298"/>
      <c r="AVO6" s="714"/>
      <c r="AVP6" s="298"/>
      <c r="AVQ6" s="714"/>
      <c r="AVR6" s="298"/>
      <c r="AVS6" s="714"/>
      <c r="AVT6" s="298"/>
      <c r="AVU6" s="714"/>
      <c r="AVV6" s="298"/>
      <c r="AVW6" s="714"/>
      <c r="AVX6" s="298"/>
      <c r="AVY6" s="714"/>
      <c r="AVZ6" s="298"/>
      <c r="AWA6" s="714"/>
      <c r="AWB6" s="298"/>
      <c r="AWC6" s="714"/>
      <c r="AWD6" s="298"/>
      <c r="AWE6" s="714"/>
      <c r="AWF6" s="298"/>
      <c r="AWG6" s="714"/>
      <c r="AWH6" s="298"/>
      <c r="AWI6" s="714"/>
      <c r="AWJ6" s="298"/>
      <c r="AWK6" s="714"/>
      <c r="AWL6" s="298"/>
      <c r="AWM6" s="714"/>
      <c r="AWN6" s="298"/>
      <c r="AWO6" s="714"/>
      <c r="AWP6" s="298"/>
      <c r="AWQ6" s="714"/>
      <c r="AWR6" s="298"/>
      <c r="AWS6" s="714"/>
      <c r="AWT6" s="298"/>
      <c r="AWU6" s="714"/>
      <c r="AWV6" s="298"/>
      <c r="AWW6" s="714"/>
      <c r="AWX6" s="298"/>
      <c r="AWY6" s="714"/>
      <c r="AWZ6" s="298"/>
      <c r="AXA6" s="714"/>
      <c r="AXB6" s="298"/>
      <c r="AXC6" s="714"/>
      <c r="AXD6" s="298"/>
      <c r="AXE6" s="714"/>
      <c r="AXF6" s="298"/>
      <c r="AXG6" s="714"/>
      <c r="AXH6" s="298"/>
      <c r="AXI6" s="714"/>
      <c r="AXJ6" s="298"/>
      <c r="AXK6" s="714"/>
      <c r="AXL6" s="298"/>
      <c r="AXM6" s="714"/>
      <c r="AXN6" s="298"/>
      <c r="AXO6" s="714"/>
      <c r="AXP6" s="298"/>
      <c r="AXQ6" s="714"/>
      <c r="AXR6" s="298"/>
      <c r="AXS6" s="714"/>
      <c r="AXT6" s="298"/>
      <c r="AXU6" s="714"/>
      <c r="AXV6" s="298"/>
      <c r="AXW6" s="714"/>
      <c r="AXX6" s="298"/>
      <c r="AXY6" s="714"/>
      <c r="AXZ6" s="298"/>
      <c r="AYA6" s="714"/>
      <c r="AYB6" s="298"/>
      <c r="AYC6" s="714"/>
      <c r="AYD6" s="298"/>
      <c r="AYE6" s="714"/>
      <c r="AYF6" s="298"/>
      <c r="AYG6" s="714"/>
      <c r="AYH6" s="298"/>
      <c r="AYI6" s="714"/>
      <c r="AYJ6" s="298"/>
      <c r="AYK6" s="714"/>
      <c r="AYL6" s="298"/>
      <c r="AYM6" s="714"/>
      <c r="AYN6" s="298"/>
      <c r="AYO6" s="714"/>
      <c r="AYP6" s="298"/>
      <c r="AYQ6" s="714"/>
      <c r="AYR6" s="298"/>
      <c r="AYS6" s="714"/>
      <c r="AYT6" s="298"/>
      <c r="AYU6" s="714"/>
      <c r="AYV6" s="298"/>
      <c r="AYW6" s="714"/>
      <c r="AYX6" s="298"/>
      <c r="AYY6" s="714"/>
      <c r="AYZ6" s="298"/>
      <c r="AZA6" s="714"/>
      <c r="AZB6" s="298"/>
      <c r="AZC6" s="714"/>
      <c r="AZD6" s="298"/>
      <c r="AZE6" s="714"/>
      <c r="AZF6" s="298"/>
      <c r="AZG6" s="714"/>
      <c r="AZH6" s="298"/>
      <c r="AZI6" s="714"/>
      <c r="AZJ6" s="298"/>
      <c r="AZK6" s="714"/>
      <c r="AZL6" s="298"/>
      <c r="AZM6" s="714"/>
      <c r="AZN6" s="298"/>
      <c r="AZO6" s="714"/>
      <c r="AZP6" s="298"/>
      <c r="AZQ6" s="714"/>
      <c r="AZR6" s="298"/>
      <c r="AZS6" s="714"/>
      <c r="AZT6" s="298"/>
      <c r="AZU6" s="714"/>
      <c r="AZV6" s="298"/>
      <c r="AZW6" s="714"/>
      <c r="AZX6" s="298"/>
      <c r="AZY6" s="714"/>
      <c r="AZZ6" s="298"/>
      <c r="BAA6" s="714"/>
      <c r="BAB6" s="298"/>
      <c r="BAC6" s="714"/>
      <c r="BAD6" s="298"/>
      <c r="BAE6" s="714"/>
      <c r="BAF6" s="298"/>
      <c r="BAG6" s="714"/>
      <c r="BAH6" s="298"/>
      <c r="BAI6" s="714"/>
      <c r="BAJ6" s="298"/>
      <c r="BAK6" s="714"/>
      <c r="BAL6" s="298"/>
      <c r="BAM6" s="714"/>
      <c r="BAN6" s="298"/>
      <c r="BAO6" s="714"/>
      <c r="BAP6" s="298"/>
      <c r="BAQ6" s="714"/>
      <c r="BAR6" s="298"/>
      <c r="BAS6" s="714"/>
      <c r="BAT6" s="298"/>
      <c r="BAU6" s="714"/>
      <c r="BAV6" s="298"/>
      <c r="BAW6" s="714"/>
      <c r="BAX6" s="298"/>
      <c r="BAY6" s="714"/>
      <c r="BAZ6" s="298"/>
      <c r="BBA6" s="714"/>
      <c r="BBB6" s="298"/>
      <c r="BBC6" s="714"/>
      <c r="BBD6" s="298"/>
      <c r="BBE6" s="714"/>
      <c r="BBF6" s="298"/>
      <c r="BBG6" s="714"/>
      <c r="BBH6" s="298"/>
      <c r="BBI6" s="714"/>
      <c r="BBJ6" s="298"/>
      <c r="BBK6" s="714"/>
      <c r="BBL6" s="298"/>
      <c r="BBM6" s="714"/>
      <c r="BBN6" s="298"/>
      <c r="BBO6" s="714"/>
      <c r="BBP6" s="298"/>
      <c r="BBQ6" s="714"/>
      <c r="BBR6" s="298"/>
      <c r="BBS6" s="714"/>
      <c r="BBT6" s="298"/>
      <c r="BBU6" s="714"/>
      <c r="BBV6" s="298"/>
      <c r="BBW6" s="714"/>
      <c r="BBX6" s="298"/>
      <c r="BBY6" s="714"/>
      <c r="BBZ6" s="298"/>
      <c r="BCA6" s="714"/>
      <c r="BCB6" s="298"/>
      <c r="BCC6" s="714"/>
      <c r="BCD6" s="298"/>
      <c r="BCE6" s="714"/>
      <c r="BCF6" s="298"/>
      <c r="BCG6" s="714"/>
      <c r="BCH6" s="298"/>
      <c r="BCI6" s="714"/>
      <c r="BCJ6" s="298"/>
      <c r="BCK6" s="714"/>
      <c r="BCL6" s="298"/>
      <c r="BCM6" s="714"/>
      <c r="BCN6" s="298"/>
      <c r="BCO6" s="714"/>
      <c r="BCP6" s="298"/>
      <c r="BCQ6" s="714"/>
      <c r="BCR6" s="298"/>
      <c r="BCS6" s="714"/>
      <c r="BCT6" s="298"/>
      <c r="BCU6" s="714"/>
      <c r="BCV6" s="298"/>
      <c r="BCW6" s="714"/>
      <c r="BCX6" s="298"/>
      <c r="BCY6" s="714"/>
      <c r="BCZ6" s="298"/>
      <c r="BDA6" s="714"/>
      <c r="BDB6" s="298"/>
      <c r="BDC6" s="714"/>
      <c r="BDD6" s="298"/>
      <c r="BDE6" s="714"/>
      <c r="BDF6" s="298"/>
      <c r="BDG6" s="714"/>
      <c r="BDH6" s="298"/>
      <c r="BDI6" s="714"/>
      <c r="BDJ6" s="298"/>
      <c r="BDK6" s="714"/>
      <c r="BDL6" s="298"/>
      <c r="BDM6" s="714"/>
      <c r="BDN6" s="298"/>
      <c r="BDO6" s="714"/>
      <c r="BDP6" s="298"/>
      <c r="BDQ6" s="714"/>
      <c r="BDR6" s="298"/>
      <c r="BDS6" s="714"/>
      <c r="BDT6" s="298"/>
      <c r="BDU6" s="714"/>
      <c r="BDV6" s="298"/>
      <c r="BDW6" s="714"/>
      <c r="BDX6" s="298"/>
      <c r="BDY6" s="714"/>
      <c r="BDZ6" s="298"/>
      <c r="BEA6" s="714"/>
      <c r="BEB6" s="298"/>
      <c r="BEC6" s="714"/>
      <c r="BED6" s="298"/>
      <c r="BEE6" s="714"/>
      <c r="BEF6" s="298"/>
      <c r="BEG6" s="714"/>
      <c r="BEH6" s="298"/>
      <c r="BEI6" s="714"/>
      <c r="BEJ6" s="298"/>
      <c r="BEK6" s="714"/>
      <c r="BEL6" s="298"/>
      <c r="BEM6" s="714"/>
      <c r="BEN6" s="298"/>
      <c r="BEO6" s="714"/>
      <c r="BEP6" s="298"/>
      <c r="BEQ6" s="714"/>
      <c r="BER6" s="298"/>
      <c r="BES6" s="714"/>
      <c r="BET6" s="298"/>
      <c r="BEU6" s="714"/>
      <c r="BEV6" s="298"/>
      <c r="BEW6" s="714"/>
      <c r="BEX6" s="298"/>
      <c r="BEY6" s="714"/>
      <c r="BEZ6" s="298"/>
      <c r="BFA6" s="714"/>
      <c r="BFB6" s="298"/>
      <c r="BFC6" s="714"/>
      <c r="BFD6" s="298"/>
      <c r="BFE6" s="714"/>
      <c r="BFF6" s="298"/>
      <c r="BFG6" s="714"/>
      <c r="BFH6" s="298"/>
      <c r="BFI6" s="714"/>
      <c r="BFJ6" s="298"/>
      <c r="BFK6" s="714"/>
      <c r="BFL6" s="298"/>
      <c r="BFM6" s="714"/>
      <c r="BFN6" s="298"/>
      <c r="BFO6" s="714"/>
      <c r="BFP6" s="298"/>
      <c r="BFQ6" s="714"/>
      <c r="BFR6" s="298"/>
      <c r="BFS6" s="714"/>
      <c r="BFT6" s="298"/>
      <c r="BFU6" s="714"/>
      <c r="BFV6" s="298"/>
      <c r="BFW6" s="714"/>
      <c r="BFX6" s="298"/>
      <c r="BFY6" s="714"/>
      <c r="BFZ6" s="298"/>
      <c r="BGA6" s="714"/>
      <c r="BGB6" s="298"/>
      <c r="BGC6" s="714"/>
      <c r="BGD6" s="298"/>
      <c r="BGE6" s="714"/>
      <c r="BGF6" s="298"/>
      <c r="BGG6" s="714"/>
      <c r="BGH6" s="298"/>
      <c r="BGI6" s="714"/>
      <c r="BGJ6" s="298"/>
      <c r="BGK6" s="714"/>
      <c r="BGL6" s="298"/>
      <c r="BGM6" s="714"/>
      <c r="BGN6" s="298"/>
      <c r="BGO6" s="714"/>
      <c r="BGP6" s="298"/>
      <c r="BGQ6" s="714"/>
      <c r="BGR6" s="298"/>
      <c r="BGS6" s="714"/>
      <c r="BGT6" s="298"/>
      <c r="BGU6" s="714"/>
      <c r="BGV6" s="298"/>
      <c r="BGW6" s="714"/>
      <c r="BGX6" s="298"/>
      <c r="BGY6" s="714"/>
      <c r="BGZ6" s="298"/>
      <c r="BHA6" s="714"/>
      <c r="BHB6" s="298"/>
      <c r="BHC6" s="714"/>
      <c r="BHD6" s="298"/>
      <c r="BHE6" s="714"/>
      <c r="BHF6" s="298"/>
      <c r="BHG6" s="714"/>
      <c r="BHH6" s="298"/>
      <c r="BHI6" s="714"/>
      <c r="BHJ6" s="298"/>
      <c r="BHK6" s="714"/>
      <c r="BHL6" s="298"/>
      <c r="BHM6" s="714"/>
      <c r="BHN6" s="298"/>
      <c r="BHO6" s="714"/>
      <c r="BHP6" s="298"/>
      <c r="BHQ6" s="714"/>
      <c r="BHR6" s="298"/>
      <c r="BHS6" s="714"/>
      <c r="BHT6" s="298"/>
      <c r="BHU6" s="714"/>
      <c r="BHV6" s="298"/>
      <c r="BHW6" s="714"/>
      <c r="BHX6" s="298"/>
      <c r="BHY6" s="714"/>
      <c r="BHZ6" s="298"/>
      <c r="BIA6" s="714"/>
      <c r="BIB6" s="298"/>
      <c r="BIC6" s="714"/>
      <c r="BID6" s="298"/>
      <c r="BIE6" s="714"/>
      <c r="BIF6" s="298"/>
      <c r="BIG6" s="714"/>
      <c r="BIH6" s="298"/>
      <c r="BII6" s="714"/>
      <c r="BIJ6" s="298"/>
      <c r="BIK6" s="714"/>
      <c r="BIL6" s="298"/>
      <c r="BIM6" s="714"/>
      <c r="BIN6" s="298"/>
      <c r="BIO6" s="714"/>
      <c r="BIP6" s="298"/>
      <c r="BIQ6" s="714"/>
      <c r="BIR6" s="298"/>
      <c r="BIS6" s="714"/>
      <c r="BIT6" s="298"/>
      <c r="BIU6" s="714"/>
      <c r="BIV6" s="298"/>
      <c r="BIW6" s="714"/>
      <c r="BIX6" s="298"/>
      <c r="BIY6" s="714"/>
      <c r="BIZ6" s="298"/>
      <c r="BJA6" s="714"/>
      <c r="BJB6" s="298"/>
      <c r="BJC6" s="714"/>
      <c r="BJD6" s="298"/>
      <c r="BJE6" s="714"/>
      <c r="BJF6" s="298"/>
      <c r="BJG6" s="714"/>
      <c r="BJH6" s="298"/>
      <c r="BJI6" s="714"/>
      <c r="BJJ6" s="298"/>
      <c r="BJK6" s="714"/>
      <c r="BJL6" s="298"/>
      <c r="BJM6" s="714"/>
      <c r="BJN6" s="298"/>
      <c r="BJO6" s="714"/>
      <c r="BJP6" s="298"/>
      <c r="BJQ6" s="714"/>
      <c r="BJR6" s="298"/>
      <c r="BJS6" s="714"/>
      <c r="BJT6" s="298"/>
      <c r="BJU6" s="714"/>
      <c r="BJV6" s="298"/>
      <c r="BJW6" s="714"/>
      <c r="BJX6" s="298"/>
      <c r="BJY6" s="714"/>
      <c r="BJZ6" s="298"/>
      <c r="BKA6" s="714"/>
      <c r="BKB6" s="298"/>
      <c r="BKC6" s="714"/>
      <c r="BKD6" s="298"/>
      <c r="BKE6" s="714"/>
      <c r="BKF6" s="298"/>
      <c r="BKG6" s="714"/>
      <c r="BKH6" s="298"/>
      <c r="BKI6" s="714"/>
      <c r="BKJ6" s="298"/>
      <c r="BKK6" s="714"/>
      <c r="BKL6" s="298"/>
      <c r="BKM6" s="714"/>
      <c r="BKN6" s="298"/>
      <c r="BKO6" s="714"/>
      <c r="BKP6" s="298"/>
      <c r="BKQ6" s="714"/>
      <c r="BKR6" s="298"/>
      <c r="BKS6" s="714"/>
      <c r="BKT6" s="298"/>
      <c r="BKU6" s="714"/>
      <c r="BKV6" s="298"/>
      <c r="BKW6" s="714"/>
      <c r="BKX6" s="298"/>
      <c r="BKY6" s="714"/>
      <c r="BKZ6" s="298"/>
      <c r="BLA6" s="714"/>
      <c r="BLB6" s="298"/>
      <c r="BLC6" s="714"/>
      <c r="BLD6" s="298"/>
      <c r="BLE6" s="714"/>
      <c r="BLF6" s="298"/>
      <c r="BLG6" s="714"/>
      <c r="BLH6" s="298"/>
      <c r="BLI6" s="714"/>
      <c r="BLJ6" s="298"/>
      <c r="BLK6" s="714"/>
      <c r="BLL6" s="298"/>
      <c r="BLM6" s="714"/>
      <c r="BLN6" s="298"/>
      <c r="BLO6" s="714"/>
      <c r="BLP6" s="298"/>
      <c r="BLQ6" s="714"/>
      <c r="BLR6" s="298"/>
      <c r="BLS6" s="714"/>
      <c r="BLT6" s="298"/>
      <c r="BLU6" s="714"/>
      <c r="BLV6" s="298"/>
      <c r="BLW6" s="714"/>
      <c r="BLX6" s="298"/>
      <c r="BLY6" s="714"/>
      <c r="BLZ6" s="298"/>
      <c r="BMA6" s="714"/>
      <c r="BMB6" s="298"/>
      <c r="BMC6" s="714"/>
      <c r="BMD6" s="298"/>
      <c r="BME6" s="714"/>
      <c r="BMF6" s="298"/>
      <c r="BMG6" s="714"/>
      <c r="BMH6" s="298"/>
      <c r="BMI6" s="714"/>
      <c r="BMJ6" s="298"/>
      <c r="BMK6" s="714"/>
      <c r="BML6" s="298"/>
      <c r="BMM6" s="714"/>
      <c r="BMN6" s="298"/>
      <c r="BMO6" s="714"/>
      <c r="BMP6" s="298"/>
      <c r="BMQ6" s="714"/>
      <c r="BMR6" s="298"/>
      <c r="BMS6" s="714"/>
      <c r="BMT6" s="298"/>
      <c r="BMU6" s="714"/>
      <c r="BMV6" s="298"/>
      <c r="BMW6" s="714"/>
      <c r="BMX6" s="298"/>
      <c r="BMY6" s="714"/>
      <c r="BMZ6" s="298"/>
      <c r="BNA6" s="714"/>
      <c r="BNB6" s="298"/>
      <c r="BNC6" s="714"/>
      <c r="BND6" s="298"/>
      <c r="BNE6" s="714"/>
      <c r="BNF6" s="298"/>
      <c r="BNG6" s="714"/>
      <c r="BNH6" s="298"/>
      <c r="BNI6" s="714"/>
      <c r="BNJ6" s="298"/>
      <c r="BNK6" s="714"/>
      <c r="BNL6" s="298"/>
      <c r="BNM6" s="714"/>
      <c r="BNN6" s="298"/>
      <c r="BNO6" s="714"/>
      <c r="BNP6" s="298"/>
      <c r="BNQ6" s="714"/>
      <c r="BNR6" s="298"/>
      <c r="BNS6" s="714"/>
      <c r="BNT6" s="298"/>
      <c r="BNU6" s="714"/>
      <c r="BNV6" s="298"/>
      <c r="BNW6" s="714"/>
      <c r="BNX6" s="298"/>
      <c r="BNY6" s="714"/>
      <c r="BNZ6" s="298"/>
      <c r="BOA6" s="714"/>
      <c r="BOB6" s="298"/>
      <c r="BOC6" s="714"/>
      <c r="BOD6" s="298"/>
      <c r="BOE6" s="714"/>
      <c r="BOF6" s="298"/>
      <c r="BOG6" s="714"/>
      <c r="BOH6" s="298"/>
      <c r="BOI6" s="714"/>
      <c r="BOJ6" s="298"/>
      <c r="BOK6" s="714"/>
      <c r="BOL6" s="298"/>
      <c r="BOM6" s="714"/>
      <c r="BON6" s="298"/>
      <c r="BOO6" s="714"/>
      <c r="BOP6" s="298"/>
      <c r="BOQ6" s="714"/>
      <c r="BOR6" s="298"/>
      <c r="BOS6" s="714"/>
      <c r="BOT6" s="298"/>
      <c r="BOU6" s="714"/>
      <c r="BOV6" s="298"/>
      <c r="BOW6" s="714"/>
      <c r="BOX6" s="298"/>
      <c r="BOY6" s="714"/>
      <c r="BOZ6" s="298"/>
      <c r="BPA6" s="714"/>
      <c r="BPB6" s="298"/>
      <c r="BPC6" s="714"/>
      <c r="BPD6" s="298"/>
      <c r="BPE6" s="714"/>
      <c r="BPF6" s="298"/>
      <c r="BPG6" s="714"/>
      <c r="BPH6" s="298"/>
      <c r="BPI6" s="714"/>
      <c r="BPJ6" s="298"/>
      <c r="BPK6" s="714"/>
      <c r="BPL6" s="298"/>
      <c r="BPM6" s="714"/>
      <c r="BPN6" s="298"/>
      <c r="BPO6" s="714"/>
      <c r="BPP6" s="298"/>
      <c r="BPQ6" s="714"/>
      <c r="BPR6" s="298"/>
      <c r="BPS6" s="714"/>
      <c r="BPT6" s="298"/>
      <c r="BPU6" s="714"/>
      <c r="BPV6" s="298"/>
      <c r="BPW6" s="714"/>
      <c r="BPX6" s="298"/>
      <c r="BPY6" s="714"/>
      <c r="BPZ6" s="298"/>
      <c r="BQA6" s="714"/>
      <c r="BQB6" s="298"/>
      <c r="BQC6" s="714"/>
      <c r="BQD6" s="298"/>
      <c r="BQE6" s="714"/>
      <c r="BQF6" s="298"/>
      <c r="BQG6" s="714"/>
      <c r="BQH6" s="298"/>
      <c r="BQI6" s="714"/>
      <c r="BQJ6" s="298"/>
      <c r="BQK6" s="714"/>
      <c r="BQL6" s="298"/>
      <c r="BQM6" s="714"/>
      <c r="BQN6" s="298"/>
      <c r="BQO6" s="714"/>
      <c r="BQP6" s="298"/>
      <c r="BQQ6" s="714"/>
      <c r="BQR6" s="298"/>
      <c r="BQS6" s="714"/>
      <c r="BQT6" s="298"/>
      <c r="BQU6" s="714"/>
      <c r="BQV6" s="298"/>
      <c r="BQW6" s="714"/>
      <c r="BQX6" s="298"/>
      <c r="BQY6" s="714"/>
      <c r="BQZ6" s="298"/>
      <c r="BRA6" s="714"/>
      <c r="BRB6" s="298"/>
      <c r="BRC6" s="714"/>
      <c r="BRD6" s="298"/>
      <c r="BRE6" s="714"/>
      <c r="BRF6" s="298"/>
      <c r="BRG6" s="714"/>
      <c r="BRH6" s="298"/>
      <c r="BRI6" s="714"/>
      <c r="BRJ6" s="298"/>
      <c r="BRK6" s="714"/>
      <c r="BRL6" s="298"/>
      <c r="BRM6" s="714"/>
      <c r="BRN6" s="298"/>
      <c r="BRO6" s="714"/>
      <c r="BRP6" s="298"/>
      <c r="BRQ6" s="714"/>
      <c r="BRR6" s="298"/>
      <c r="BRS6" s="714"/>
      <c r="BRT6" s="298"/>
      <c r="BRU6" s="714"/>
      <c r="BRV6" s="298"/>
      <c r="BRW6" s="714"/>
      <c r="BRX6" s="298"/>
      <c r="BRY6" s="714"/>
      <c r="BRZ6" s="298"/>
      <c r="BSA6" s="714"/>
      <c r="BSB6" s="298"/>
      <c r="BSC6" s="714"/>
      <c r="BSD6" s="298"/>
      <c r="BSE6" s="714"/>
      <c r="BSF6" s="298"/>
      <c r="BSG6" s="714"/>
      <c r="BSH6" s="298"/>
      <c r="BSI6" s="714"/>
      <c r="BSJ6" s="298"/>
      <c r="BSK6" s="714"/>
      <c r="BSL6" s="298"/>
      <c r="BSM6" s="714"/>
      <c r="BSN6" s="298"/>
      <c r="BSO6" s="714"/>
      <c r="BSP6" s="298"/>
      <c r="BSQ6" s="714"/>
      <c r="BSR6" s="298"/>
      <c r="BSS6" s="714"/>
      <c r="BST6" s="298"/>
      <c r="BSU6" s="714"/>
      <c r="BSV6" s="298"/>
      <c r="BSW6" s="714"/>
      <c r="BSX6" s="298"/>
      <c r="BSY6" s="714"/>
      <c r="BSZ6" s="298"/>
      <c r="BTA6" s="714"/>
      <c r="BTB6" s="298"/>
      <c r="BTC6" s="714"/>
      <c r="BTD6" s="298"/>
      <c r="BTE6" s="714"/>
      <c r="BTF6" s="298"/>
      <c r="BTG6" s="714"/>
      <c r="BTH6" s="298"/>
      <c r="BTI6" s="714"/>
      <c r="BTJ6" s="298"/>
      <c r="BTK6" s="714"/>
      <c r="BTL6" s="298"/>
      <c r="BTM6" s="714"/>
      <c r="BTN6" s="298"/>
      <c r="BTO6" s="714"/>
      <c r="BTP6" s="298"/>
      <c r="BTQ6" s="714"/>
      <c r="BTR6" s="298"/>
      <c r="BTS6" s="714"/>
      <c r="BTT6" s="298"/>
      <c r="BTU6" s="714"/>
      <c r="BTV6" s="298"/>
      <c r="BTW6" s="714"/>
      <c r="BTX6" s="298"/>
      <c r="BTY6" s="714"/>
      <c r="BTZ6" s="298"/>
      <c r="BUA6" s="714"/>
      <c r="BUB6" s="298"/>
      <c r="BUC6" s="714"/>
      <c r="BUD6" s="298"/>
      <c r="BUE6" s="714"/>
      <c r="BUF6" s="298"/>
      <c r="BUG6" s="714"/>
      <c r="BUH6" s="298"/>
      <c r="BUI6" s="714"/>
      <c r="BUJ6" s="298"/>
      <c r="BUK6" s="714"/>
      <c r="BUL6" s="298"/>
      <c r="BUM6" s="714"/>
      <c r="BUN6" s="298"/>
      <c r="BUO6" s="714"/>
      <c r="BUP6" s="298"/>
      <c r="BUQ6" s="714"/>
      <c r="BUR6" s="298"/>
      <c r="BUS6" s="714"/>
      <c r="BUT6" s="298"/>
      <c r="BUU6" s="714"/>
      <c r="BUV6" s="298"/>
      <c r="BUW6" s="714"/>
      <c r="BUX6" s="298"/>
      <c r="BUY6" s="714"/>
      <c r="BUZ6" s="298"/>
      <c r="BVA6" s="714"/>
      <c r="BVB6" s="298"/>
      <c r="BVC6" s="714"/>
      <c r="BVD6" s="298"/>
      <c r="BVE6" s="714"/>
      <c r="BVF6" s="298"/>
      <c r="BVG6" s="714"/>
      <c r="BVH6" s="298"/>
      <c r="BVI6" s="714"/>
      <c r="BVJ6" s="298"/>
      <c r="BVK6" s="714"/>
      <c r="BVL6" s="298"/>
      <c r="BVM6" s="714"/>
      <c r="BVN6" s="298"/>
      <c r="BVO6" s="714"/>
      <c r="BVP6" s="298"/>
      <c r="BVQ6" s="714"/>
      <c r="BVR6" s="298"/>
      <c r="BVS6" s="714"/>
      <c r="BVT6" s="298"/>
      <c r="BVU6" s="714"/>
      <c r="BVV6" s="298"/>
      <c r="BVW6" s="714"/>
      <c r="BVX6" s="298"/>
      <c r="BVY6" s="714"/>
      <c r="BVZ6" s="298"/>
      <c r="BWA6" s="714"/>
      <c r="BWB6" s="298"/>
      <c r="BWC6" s="714"/>
      <c r="BWD6" s="298"/>
      <c r="BWE6" s="714"/>
      <c r="BWF6" s="298"/>
      <c r="BWG6" s="714"/>
      <c r="BWH6" s="298"/>
      <c r="BWI6" s="714"/>
      <c r="BWJ6" s="298"/>
      <c r="BWK6" s="714"/>
      <c r="BWL6" s="298"/>
      <c r="BWM6" s="714"/>
      <c r="BWN6" s="298"/>
      <c r="BWO6" s="714"/>
      <c r="BWP6" s="298"/>
      <c r="BWQ6" s="714"/>
      <c r="BWR6" s="298"/>
      <c r="BWS6" s="714"/>
      <c r="BWT6" s="298"/>
      <c r="BWU6" s="714"/>
      <c r="BWV6" s="298"/>
      <c r="BWW6" s="714"/>
      <c r="BWX6" s="298"/>
      <c r="BWY6" s="714"/>
      <c r="BWZ6" s="298"/>
      <c r="BXA6" s="714"/>
      <c r="BXB6" s="298"/>
      <c r="BXC6" s="714"/>
      <c r="BXD6" s="298"/>
      <c r="BXE6" s="714"/>
      <c r="BXF6" s="298"/>
      <c r="BXG6" s="714"/>
      <c r="BXH6" s="298"/>
      <c r="BXI6" s="714"/>
      <c r="BXJ6" s="298"/>
      <c r="BXK6" s="714"/>
      <c r="BXL6" s="298"/>
      <c r="BXM6" s="714"/>
      <c r="BXN6" s="298"/>
      <c r="BXO6" s="714"/>
      <c r="BXP6" s="298"/>
      <c r="BXQ6" s="714"/>
      <c r="BXR6" s="298"/>
      <c r="BXS6" s="714"/>
      <c r="BXT6" s="298"/>
      <c r="BXU6" s="714"/>
      <c r="BXV6" s="298"/>
      <c r="BXW6" s="714"/>
      <c r="BXX6" s="298"/>
      <c r="BXY6" s="714"/>
      <c r="BXZ6" s="298"/>
      <c r="BYA6" s="714"/>
      <c r="BYB6" s="298"/>
      <c r="BYC6" s="714"/>
      <c r="BYD6" s="298"/>
      <c r="BYE6" s="714"/>
      <c r="BYF6" s="298"/>
      <c r="BYG6" s="714"/>
      <c r="BYH6" s="298"/>
      <c r="BYI6" s="714"/>
      <c r="BYJ6" s="298"/>
      <c r="BYK6" s="714"/>
      <c r="BYL6" s="298"/>
      <c r="BYM6" s="714"/>
      <c r="BYN6" s="298"/>
      <c r="BYO6" s="714"/>
      <c r="BYP6" s="298"/>
      <c r="BYQ6" s="714"/>
      <c r="BYR6" s="298"/>
      <c r="BYS6" s="714"/>
      <c r="BYT6" s="298"/>
      <c r="BYU6" s="714"/>
      <c r="BYV6" s="298"/>
      <c r="BYW6" s="714"/>
      <c r="BYX6" s="298"/>
      <c r="BYY6" s="714"/>
      <c r="BYZ6" s="298"/>
      <c r="BZA6" s="714"/>
      <c r="BZB6" s="298"/>
      <c r="BZC6" s="714"/>
      <c r="BZD6" s="298"/>
      <c r="BZE6" s="714"/>
      <c r="BZF6" s="298"/>
      <c r="BZG6" s="714"/>
      <c r="BZH6" s="298"/>
      <c r="BZI6" s="714"/>
      <c r="BZJ6" s="298"/>
      <c r="BZK6" s="714"/>
      <c r="BZL6" s="298"/>
      <c r="BZM6" s="714"/>
      <c r="BZN6" s="298"/>
      <c r="BZO6" s="714"/>
      <c r="BZP6" s="298"/>
      <c r="BZQ6" s="714"/>
      <c r="BZR6" s="298"/>
      <c r="BZS6" s="714"/>
      <c r="BZT6" s="298"/>
      <c r="BZU6" s="714"/>
      <c r="BZV6" s="298"/>
      <c r="BZW6" s="714"/>
      <c r="BZX6" s="298"/>
      <c r="BZY6" s="714"/>
      <c r="BZZ6" s="298"/>
      <c r="CAA6" s="714"/>
      <c r="CAB6" s="298"/>
      <c r="CAC6" s="714"/>
      <c r="CAD6" s="298"/>
      <c r="CAE6" s="714"/>
      <c r="CAF6" s="298"/>
      <c r="CAG6" s="714"/>
      <c r="CAH6" s="298"/>
      <c r="CAI6" s="714"/>
      <c r="CAJ6" s="298"/>
      <c r="CAK6" s="714"/>
      <c r="CAL6" s="298"/>
      <c r="CAM6" s="714"/>
      <c r="CAN6" s="298"/>
      <c r="CAO6" s="714"/>
      <c r="CAP6" s="298"/>
      <c r="CAQ6" s="714"/>
      <c r="CAR6" s="298"/>
      <c r="CAS6" s="714"/>
      <c r="CAT6" s="298"/>
      <c r="CAU6" s="714"/>
      <c r="CAV6" s="298"/>
      <c r="CAW6" s="714"/>
      <c r="CAX6" s="298"/>
      <c r="CAY6" s="714"/>
      <c r="CAZ6" s="298"/>
      <c r="CBA6" s="714"/>
      <c r="CBB6" s="298"/>
      <c r="CBC6" s="714"/>
      <c r="CBD6" s="298"/>
      <c r="CBE6" s="714"/>
      <c r="CBF6" s="298"/>
      <c r="CBG6" s="714"/>
      <c r="CBH6" s="298"/>
      <c r="CBI6" s="714"/>
      <c r="CBJ6" s="298"/>
      <c r="CBK6" s="714"/>
      <c r="CBL6" s="298"/>
      <c r="CBM6" s="714"/>
      <c r="CBN6" s="298"/>
      <c r="CBO6" s="714"/>
      <c r="CBP6" s="298"/>
      <c r="CBQ6" s="714"/>
      <c r="CBR6" s="298"/>
      <c r="CBS6" s="714"/>
      <c r="CBT6" s="298"/>
      <c r="CBU6" s="714"/>
      <c r="CBV6" s="298"/>
      <c r="CBW6" s="714"/>
      <c r="CBX6" s="298"/>
      <c r="CBY6" s="714"/>
      <c r="CBZ6" s="298"/>
      <c r="CCA6" s="714"/>
      <c r="CCB6" s="298"/>
      <c r="CCC6" s="714"/>
      <c r="CCD6" s="298"/>
      <c r="CCE6" s="714"/>
      <c r="CCF6" s="298"/>
      <c r="CCG6" s="714"/>
      <c r="CCH6" s="298"/>
      <c r="CCI6" s="714"/>
      <c r="CCJ6" s="298"/>
      <c r="CCK6" s="714"/>
      <c r="CCL6" s="298"/>
      <c r="CCM6" s="714"/>
      <c r="CCN6" s="298"/>
      <c r="CCO6" s="714"/>
      <c r="CCP6" s="298"/>
      <c r="CCQ6" s="714"/>
      <c r="CCR6" s="298"/>
      <c r="CCS6" s="714"/>
      <c r="CCT6" s="298"/>
      <c r="CCU6" s="714"/>
      <c r="CCV6" s="298"/>
      <c r="CCW6" s="714"/>
      <c r="CCX6" s="298"/>
      <c r="CCY6" s="714"/>
      <c r="CCZ6" s="298"/>
      <c r="CDA6" s="714"/>
      <c r="CDB6" s="298"/>
      <c r="CDC6" s="714"/>
      <c r="CDD6" s="298"/>
      <c r="CDE6" s="714"/>
      <c r="CDF6" s="298"/>
      <c r="CDG6" s="714"/>
      <c r="CDH6" s="298"/>
      <c r="CDI6" s="714"/>
      <c r="CDJ6" s="298"/>
      <c r="CDK6" s="714"/>
      <c r="CDL6" s="298"/>
      <c r="CDM6" s="714"/>
      <c r="CDN6" s="298"/>
      <c r="CDO6" s="714"/>
      <c r="CDP6" s="298"/>
      <c r="CDQ6" s="714"/>
      <c r="CDR6" s="298"/>
      <c r="CDS6" s="714"/>
      <c r="CDT6" s="298"/>
      <c r="CDU6" s="714"/>
      <c r="CDV6" s="298"/>
      <c r="CDW6" s="714"/>
      <c r="CDX6" s="298"/>
      <c r="CDY6" s="714"/>
      <c r="CDZ6" s="298"/>
      <c r="CEA6" s="714"/>
      <c r="CEB6" s="298"/>
      <c r="CEC6" s="714"/>
      <c r="CED6" s="298"/>
      <c r="CEE6" s="714"/>
      <c r="CEF6" s="298"/>
      <c r="CEG6" s="714"/>
      <c r="CEH6" s="298"/>
      <c r="CEI6" s="714"/>
      <c r="CEJ6" s="298"/>
      <c r="CEK6" s="714"/>
      <c r="CEL6" s="298"/>
      <c r="CEM6" s="714"/>
      <c r="CEN6" s="298"/>
      <c r="CEO6" s="714"/>
      <c r="CEP6" s="298"/>
      <c r="CEQ6" s="714"/>
      <c r="CER6" s="298"/>
      <c r="CES6" s="714"/>
      <c r="CET6" s="298"/>
      <c r="CEU6" s="714"/>
      <c r="CEV6" s="298"/>
      <c r="CEW6" s="714"/>
      <c r="CEX6" s="298"/>
      <c r="CEY6" s="714"/>
      <c r="CEZ6" s="298"/>
      <c r="CFA6" s="714"/>
      <c r="CFB6" s="298"/>
      <c r="CFC6" s="714"/>
      <c r="CFD6" s="298"/>
      <c r="CFE6" s="714"/>
      <c r="CFF6" s="298"/>
      <c r="CFG6" s="714"/>
      <c r="CFH6" s="298"/>
      <c r="CFI6" s="714"/>
      <c r="CFJ6" s="298"/>
      <c r="CFK6" s="714"/>
      <c r="CFL6" s="298"/>
      <c r="CFM6" s="714"/>
      <c r="CFN6" s="298"/>
      <c r="CFO6" s="714"/>
      <c r="CFP6" s="298"/>
      <c r="CFQ6" s="714"/>
      <c r="CFR6" s="298"/>
      <c r="CFS6" s="714"/>
      <c r="CFT6" s="298"/>
      <c r="CFU6" s="714"/>
      <c r="CFV6" s="298"/>
      <c r="CFW6" s="714"/>
      <c r="CFX6" s="298"/>
      <c r="CFY6" s="714"/>
      <c r="CFZ6" s="298"/>
      <c r="CGA6" s="714"/>
      <c r="CGB6" s="298"/>
      <c r="CGC6" s="714"/>
      <c r="CGD6" s="298"/>
      <c r="CGE6" s="714"/>
      <c r="CGF6" s="298"/>
      <c r="CGG6" s="714"/>
      <c r="CGH6" s="298"/>
      <c r="CGI6" s="714"/>
      <c r="CGJ6" s="298"/>
      <c r="CGK6" s="714"/>
      <c r="CGL6" s="298"/>
      <c r="CGM6" s="714"/>
      <c r="CGN6" s="298"/>
      <c r="CGO6" s="714"/>
      <c r="CGP6" s="298"/>
      <c r="CGQ6" s="714"/>
      <c r="CGR6" s="298"/>
      <c r="CGS6" s="714"/>
      <c r="CGT6" s="298"/>
      <c r="CGU6" s="714"/>
      <c r="CGV6" s="298"/>
      <c r="CGW6" s="714"/>
      <c r="CGX6" s="298"/>
      <c r="CGY6" s="714"/>
      <c r="CGZ6" s="298"/>
      <c r="CHA6" s="714"/>
      <c r="CHB6" s="298"/>
      <c r="CHC6" s="714"/>
      <c r="CHD6" s="298"/>
      <c r="CHE6" s="714"/>
      <c r="CHF6" s="298"/>
      <c r="CHG6" s="714"/>
      <c r="CHH6" s="298"/>
      <c r="CHI6" s="714"/>
      <c r="CHJ6" s="298"/>
      <c r="CHK6" s="714"/>
      <c r="CHL6" s="298"/>
      <c r="CHM6" s="714"/>
      <c r="CHN6" s="298"/>
      <c r="CHO6" s="714"/>
      <c r="CHP6" s="298"/>
      <c r="CHQ6" s="714"/>
      <c r="CHR6" s="298"/>
      <c r="CHS6" s="714"/>
      <c r="CHT6" s="298"/>
      <c r="CHU6" s="714"/>
      <c r="CHV6" s="298"/>
      <c r="CHW6" s="714"/>
      <c r="CHX6" s="298"/>
      <c r="CHY6" s="714"/>
      <c r="CHZ6" s="298"/>
      <c r="CIA6" s="714"/>
      <c r="CIB6" s="298"/>
      <c r="CIC6" s="714"/>
      <c r="CID6" s="298"/>
      <c r="CIE6" s="714"/>
      <c r="CIF6" s="298"/>
      <c r="CIG6" s="714"/>
      <c r="CIH6" s="298"/>
      <c r="CII6" s="714"/>
      <c r="CIJ6" s="298"/>
      <c r="CIK6" s="714"/>
      <c r="CIL6" s="298"/>
      <c r="CIM6" s="714"/>
      <c r="CIN6" s="298"/>
      <c r="CIO6" s="714"/>
      <c r="CIP6" s="298"/>
      <c r="CIQ6" s="714"/>
      <c r="CIR6" s="298"/>
      <c r="CIS6" s="714"/>
      <c r="CIT6" s="298"/>
      <c r="CIU6" s="714"/>
      <c r="CIV6" s="298"/>
      <c r="CIW6" s="714"/>
      <c r="CIX6" s="298"/>
      <c r="CIY6" s="714"/>
      <c r="CIZ6" s="298"/>
      <c r="CJA6" s="714"/>
      <c r="CJB6" s="298"/>
      <c r="CJC6" s="714"/>
      <c r="CJD6" s="298"/>
      <c r="CJE6" s="714"/>
      <c r="CJF6" s="298"/>
      <c r="CJG6" s="714"/>
      <c r="CJH6" s="298"/>
      <c r="CJI6" s="714"/>
      <c r="CJJ6" s="298"/>
      <c r="CJK6" s="714"/>
      <c r="CJL6" s="298"/>
      <c r="CJM6" s="714"/>
      <c r="CJN6" s="298"/>
      <c r="CJO6" s="714"/>
      <c r="CJP6" s="298"/>
      <c r="CJQ6" s="714"/>
      <c r="CJR6" s="298"/>
      <c r="CJS6" s="714"/>
      <c r="CJT6" s="298"/>
      <c r="CJU6" s="714"/>
      <c r="CJV6" s="298"/>
      <c r="CJW6" s="714"/>
      <c r="CJX6" s="298"/>
      <c r="CJY6" s="714"/>
      <c r="CJZ6" s="298"/>
      <c r="CKA6" s="714"/>
      <c r="CKB6" s="298"/>
      <c r="CKC6" s="714"/>
      <c r="CKD6" s="298"/>
      <c r="CKE6" s="714"/>
      <c r="CKF6" s="298"/>
      <c r="CKG6" s="714"/>
      <c r="CKH6" s="298"/>
      <c r="CKI6" s="714"/>
      <c r="CKJ6" s="298"/>
      <c r="CKK6" s="714"/>
      <c r="CKL6" s="298"/>
      <c r="CKM6" s="714"/>
      <c r="CKN6" s="298"/>
      <c r="CKO6" s="714"/>
      <c r="CKP6" s="298"/>
      <c r="CKQ6" s="714"/>
      <c r="CKR6" s="298"/>
      <c r="CKS6" s="714"/>
      <c r="CKT6" s="298"/>
      <c r="CKU6" s="714"/>
      <c r="CKV6" s="298"/>
      <c r="CKW6" s="714"/>
      <c r="CKX6" s="298"/>
      <c r="CKY6" s="714"/>
      <c r="CKZ6" s="298"/>
      <c r="CLA6" s="714"/>
      <c r="CLB6" s="298"/>
      <c r="CLC6" s="714"/>
      <c r="CLD6" s="298"/>
      <c r="CLE6" s="714"/>
      <c r="CLF6" s="298"/>
      <c r="CLG6" s="714"/>
      <c r="CLH6" s="298"/>
      <c r="CLI6" s="714"/>
      <c r="CLJ6" s="298"/>
      <c r="CLK6" s="714"/>
      <c r="CLL6" s="298"/>
      <c r="CLM6" s="714"/>
      <c r="CLN6" s="298"/>
      <c r="CLO6" s="714"/>
      <c r="CLP6" s="298"/>
      <c r="CLQ6" s="714"/>
      <c r="CLR6" s="298"/>
      <c r="CLS6" s="714"/>
      <c r="CLT6" s="298"/>
      <c r="CLU6" s="714"/>
      <c r="CLV6" s="298"/>
      <c r="CLW6" s="714"/>
      <c r="CLX6" s="298"/>
      <c r="CLY6" s="714"/>
      <c r="CLZ6" s="298"/>
      <c r="CMA6" s="714"/>
      <c r="CMB6" s="298"/>
      <c r="CMC6" s="714"/>
      <c r="CMD6" s="298"/>
      <c r="CME6" s="714"/>
      <c r="CMF6" s="298"/>
      <c r="CMG6" s="714"/>
      <c r="CMH6" s="298"/>
      <c r="CMI6" s="714"/>
      <c r="CMJ6" s="298"/>
      <c r="CMK6" s="714"/>
      <c r="CML6" s="298"/>
      <c r="CMM6" s="714"/>
      <c r="CMN6" s="298"/>
      <c r="CMO6" s="714"/>
      <c r="CMP6" s="298"/>
      <c r="CMQ6" s="714"/>
      <c r="CMR6" s="298"/>
      <c r="CMS6" s="714"/>
      <c r="CMT6" s="298"/>
      <c r="CMU6" s="714"/>
      <c r="CMV6" s="298"/>
      <c r="CMW6" s="714"/>
      <c r="CMX6" s="298"/>
      <c r="CMY6" s="714"/>
      <c r="CMZ6" s="298"/>
      <c r="CNA6" s="714"/>
      <c r="CNB6" s="298"/>
      <c r="CNC6" s="714"/>
      <c r="CND6" s="298"/>
      <c r="CNE6" s="714"/>
      <c r="CNF6" s="298"/>
      <c r="CNG6" s="714"/>
      <c r="CNH6" s="298"/>
      <c r="CNI6" s="714"/>
      <c r="CNJ6" s="298"/>
      <c r="CNK6" s="714"/>
      <c r="CNL6" s="298"/>
      <c r="CNM6" s="714"/>
      <c r="CNN6" s="298"/>
      <c r="CNO6" s="714"/>
      <c r="CNP6" s="298"/>
      <c r="CNQ6" s="714"/>
      <c r="CNR6" s="298"/>
      <c r="CNS6" s="714"/>
      <c r="CNT6" s="298"/>
      <c r="CNU6" s="714"/>
      <c r="CNV6" s="298"/>
      <c r="CNW6" s="714"/>
      <c r="CNX6" s="298"/>
      <c r="CNY6" s="714"/>
      <c r="CNZ6" s="298"/>
      <c r="COA6" s="714"/>
      <c r="COB6" s="298"/>
      <c r="COC6" s="714"/>
      <c r="COD6" s="298"/>
      <c r="COE6" s="714"/>
      <c r="COF6" s="298"/>
      <c r="COG6" s="714"/>
      <c r="COH6" s="298"/>
      <c r="COI6" s="714"/>
      <c r="COJ6" s="298"/>
      <c r="COK6" s="714"/>
      <c r="COL6" s="298"/>
      <c r="COM6" s="714"/>
      <c r="CON6" s="298"/>
      <c r="COO6" s="714"/>
      <c r="COP6" s="298"/>
      <c r="COQ6" s="714"/>
      <c r="COR6" s="298"/>
      <c r="COS6" s="714"/>
      <c r="COT6" s="298"/>
      <c r="COU6" s="714"/>
      <c r="COV6" s="298"/>
      <c r="COW6" s="714"/>
      <c r="COX6" s="298"/>
      <c r="COY6" s="714"/>
      <c r="COZ6" s="298"/>
      <c r="CPA6" s="714"/>
      <c r="CPB6" s="298"/>
      <c r="CPC6" s="714"/>
      <c r="CPD6" s="298"/>
      <c r="CPE6" s="714"/>
      <c r="CPF6" s="298"/>
      <c r="CPG6" s="714"/>
      <c r="CPH6" s="298"/>
      <c r="CPI6" s="714"/>
      <c r="CPJ6" s="298"/>
      <c r="CPK6" s="714"/>
      <c r="CPL6" s="298"/>
      <c r="CPM6" s="714"/>
      <c r="CPN6" s="298"/>
      <c r="CPO6" s="714"/>
      <c r="CPP6" s="298"/>
      <c r="CPQ6" s="714"/>
      <c r="CPR6" s="298"/>
      <c r="CPS6" s="714"/>
      <c r="CPT6" s="298"/>
      <c r="CPU6" s="714"/>
      <c r="CPV6" s="298"/>
      <c r="CPW6" s="714"/>
      <c r="CPX6" s="298"/>
      <c r="CPY6" s="714"/>
      <c r="CPZ6" s="298"/>
      <c r="CQA6" s="714"/>
      <c r="CQB6" s="298"/>
      <c r="CQC6" s="714"/>
      <c r="CQD6" s="298"/>
      <c r="CQE6" s="714"/>
      <c r="CQF6" s="298"/>
      <c r="CQG6" s="714"/>
      <c r="CQH6" s="298"/>
      <c r="CQI6" s="714"/>
      <c r="CQJ6" s="298"/>
      <c r="CQK6" s="714"/>
      <c r="CQL6" s="298"/>
      <c r="CQM6" s="714"/>
      <c r="CQN6" s="298"/>
      <c r="CQO6" s="714"/>
      <c r="CQP6" s="298"/>
      <c r="CQQ6" s="714"/>
      <c r="CQR6" s="298"/>
      <c r="CQS6" s="714"/>
      <c r="CQT6" s="298"/>
      <c r="CQU6" s="714"/>
      <c r="CQV6" s="298"/>
      <c r="CQW6" s="714"/>
      <c r="CQX6" s="298"/>
      <c r="CQY6" s="714"/>
      <c r="CQZ6" s="298"/>
      <c r="CRA6" s="714"/>
      <c r="CRB6" s="298"/>
      <c r="CRC6" s="714"/>
      <c r="CRD6" s="298"/>
      <c r="CRE6" s="714"/>
      <c r="CRF6" s="298"/>
      <c r="CRG6" s="714"/>
      <c r="CRH6" s="298"/>
      <c r="CRI6" s="714"/>
      <c r="CRJ6" s="298"/>
      <c r="CRK6" s="714"/>
      <c r="CRL6" s="298"/>
      <c r="CRM6" s="714"/>
      <c r="CRN6" s="298"/>
      <c r="CRO6" s="714"/>
      <c r="CRP6" s="298"/>
      <c r="CRQ6" s="714"/>
      <c r="CRR6" s="298"/>
      <c r="CRS6" s="714"/>
      <c r="CRT6" s="298"/>
      <c r="CRU6" s="714"/>
      <c r="CRV6" s="298"/>
      <c r="CRW6" s="714"/>
      <c r="CRX6" s="298"/>
      <c r="CRY6" s="714"/>
      <c r="CRZ6" s="298"/>
      <c r="CSA6" s="714"/>
      <c r="CSB6" s="298"/>
      <c r="CSC6" s="714"/>
      <c r="CSD6" s="298"/>
      <c r="CSE6" s="714"/>
      <c r="CSF6" s="298"/>
      <c r="CSG6" s="714"/>
      <c r="CSH6" s="298"/>
      <c r="CSI6" s="714"/>
      <c r="CSJ6" s="298"/>
      <c r="CSK6" s="714"/>
      <c r="CSL6" s="298"/>
      <c r="CSM6" s="714"/>
      <c r="CSN6" s="298"/>
      <c r="CSO6" s="714"/>
      <c r="CSP6" s="298"/>
      <c r="CSQ6" s="714"/>
      <c r="CSR6" s="298"/>
      <c r="CSS6" s="714"/>
      <c r="CST6" s="298"/>
      <c r="CSU6" s="714"/>
      <c r="CSV6" s="298"/>
      <c r="CSW6" s="714"/>
      <c r="CSX6" s="298"/>
      <c r="CSY6" s="714"/>
      <c r="CSZ6" s="298"/>
      <c r="CTA6" s="714"/>
      <c r="CTB6" s="298"/>
      <c r="CTC6" s="714"/>
      <c r="CTD6" s="298"/>
      <c r="CTE6" s="714"/>
      <c r="CTF6" s="298"/>
      <c r="CTG6" s="714"/>
      <c r="CTH6" s="298"/>
      <c r="CTI6" s="714"/>
      <c r="CTJ6" s="298"/>
      <c r="CTK6" s="714"/>
      <c r="CTL6" s="298"/>
      <c r="CTM6" s="714"/>
      <c r="CTN6" s="298"/>
      <c r="CTO6" s="714"/>
      <c r="CTP6" s="298"/>
      <c r="CTQ6" s="714"/>
      <c r="CTR6" s="298"/>
      <c r="CTS6" s="714"/>
      <c r="CTT6" s="298"/>
      <c r="CTU6" s="714"/>
      <c r="CTV6" s="298"/>
      <c r="CTW6" s="714"/>
      <c r="CTX6" s="298"/>
      <c r="CTY6" s="714"/>
      <c r="CTZ6" s="298"/>
      <c r="CUA6" s="714"/>
      <c r="CUB6" s="298"/>
      <c r="CUC6" s="714"/>
      <c r="CUD6" s="298"/>
      <c r="CUE6" s="714"/>
      <c r="CUF6" s="298"/>
      <c r="CUG6" s="714"/>
      <c r="CUH6" s="298"/>
      <c r="CUI6" s="714"/>
      <c r="CUJ6" s="298"/>
      <c r="CUK6" s="714"/>
      <c r="CUL6" s="298"/>
      <c r="CUM6" s="714"/>
      <c r="CUN6" s="298"/>
      <c r="CUO6" s="714"/>
      <c r="CUP6" s="298"/>
      <c r="CUQ6" s="714"/>
      <c r="CUR6" s="298"/>
      <c r="CUS6" s="714"/>
      <c r="CUT6" s="298"/>
      <c r="CUU6" s="714"/>
      <c r="CUV6" s="298"/>
      <c r="CUW6" s="714"/>
      <c r="CUX6" s="298"/>
      <c r="CUY6" s="714"/>
      <c r="CUZ6" s="298"/>
      <c r="CVA6" s="714"/>
      <c r="CVB6" s="298"/>
      <c r="CVC6" s="714"/>
      <c r="CVD6" s="298"/>
      <c r="CVE6" s="714"/>
      <c r="CVF6" s="298"/>
      <c r="CVG6" s="714"/>
      <c r="CVH6" s="298"/>
      <c r="CVI6" s="714"/>
      <c r="CVJ6" s="298"/>
      <c r="CVK6" s="714"/>
      <c r="CVL6" s="298"/>
      <c r="CVM6" s="714"/>
      <c r="CVN6" s="298"/>
      <c r="CVO6" s="714"/>
      <c r="CVP6" s="298"/>
      <c r="CVQ6" s="714"/>
      <c r="CVR6" s="298"/>
      <c r="CVS6" s="714"/>
      <c r="CVT6" s="298"/>
      <c r="CVU6" s="714"/>
      <c r="CVV6" s="298"/>
      <c r="CVW6" s="714"/>
      <c r="CVX6" s="298"/>
      <c r="CVY6" s="714"/>
      <c r="CVZ6" s="298"/>
      <c r="CWA6" s="714"/>
      <c r="CWB6" s="298"/>
      <c r="CWC6" s="714"/>
      <c r="CWD6" s="298"/>
      <c r="CWE6" s="714"/>
      <c r="CWF6" s="298"/>
      <c r="CWG6" s="714"/>
      <c r="CWH6" s="298"/>
      <c r="CWI6" s="714"/>
      <c r="CWJ6" s="298"/>
      <c r="CWK6" s="714"/>
      <c r="CWL6" s="298"/>
      <c r="CWM6" s="714"/>
      <c r="CWN6" s="298"/>
      <c r="CWO6" s="714"/>
      <c r="CWP6" s="298"/>
      <c r="CWQ6" s="714"/>
      <c r="CWR6" s="298"/>
      <c r="CWS6" s="714"/>
      <c r="CWT6" s="298"/>
      <c r="CWU6" s="714"/>
      <c r="CWV6" s="298"/>
      <c r="CWW6" s="714"/>
      <c r="CWX6" s="298"/>
      <c r="CWY6" s="714"/>
      <c r="CWZ6" s="298"/>
      <c r="CXA6" s="714"/>
      <c r="CXB6" s="298"/>
      <c r="CXC6" s="714"/>
      <c r="CXD6" s="298"/>
      <c r="CXE6" s="714"/>
      <c r="CXF6" s="298"/>
      <c r="CXG6" s="714"/>
      <c r="CXH6" s="298"/>
      <c r="CXI6" s="714"/>
      <c r="CXJ6" s="298"/>
      <c r="CXK6" s="714"/>
      <c r="CXL6" s="298"/>
      <c r="CXM6" s="714"/>
      <c r="CXN6" s="298"/>
      <c r="CXO6" s="714"/>
      <c r="CXP6" s="298"/>
      <c r="CXQ6" s="714"/>
      <c r="CXR6" s="298"/>
      <c r="CXS6" s="714"/>
      <c r="CXT6" s="298"/>
      <c r="CXU6" s="714"/>
      <c r="CXV6" s="298"/>
      <c r="CXW6" s="714"/>
      <c r="CXX6" s="298"/>
      <c r="CXY6" s="714"/>
      <c r="CXZ6" s="298"/>
      <c r="CYA6" s="714"/>
      <c r="CYB6" s="298"/>
      <c r="CYC6" s="714"/>
      <c r="CYD6" s="298"/>
      <c r="CYE6" s="714"/>
      <c r="CYF6" s="298"/>
      <c r="CYG6" s="714"/>
      <c r="CYH6" s="298"/>
      <c r="CYI6" s="714"/>
      <c r="CYJ6" s="298"/>
      <c r="CYK6" s="714"/>
      <c r="CYL6" s="298"/>
      <c r="CYM6" s="714"/>
      <c r="CYN6" s="298"/>
      <c r="CYO6" s="714"/>
      <c r="CYP6" s="298"/>
      <c r="CYQ6" s="714"/>
      <c r="CYR6" s="298"/>
      <c r="CYS6" s="714"/>
      <c r="CYT6" s="298"/>
      <c r="CYU6" s="714"/>
      <c r="CYV6" s="298"/>
      <c r="CYW6" s="714"/>
      <c r="CYX6" s="298"/>
      <c r="CYY6" s="714"/>
      <c r="CYZ6" s="298"/>
      <c r="CZA6" s="714"/>
      <c r="CZB6" s="298"/>
      <c r="CZC6" s="714"/>
      <c r="CZD6" s="298"/>
      <c r="CZE6" s="714"/>
      <c r="CZF6" s="298"/>
      <c r="CZG6" s="714"/>
      <c r="CZH6" s="298"/>
      <c r="CZI6" s="714"/>
      <c r="CZJ6" s="298"/>
      <c r="CZK6" s="714"/>
      <c r="CZL6" s="298"/>
      <c r="CZM6" s="714"/>
      <c r="CZN6" s="298"/>
      <c r="CZO6" s="714"/>
      <c r="CZP6" s="298"/>
      <c r="CZQ6" s="714"/>
      <c r="CZR6" s="298"/>
      <c r="CZS6" s="714"/>
      <c r="CZT6" s="298"/>
      <c r="CZU6" s="714"/>
      <c r="CZV6" s="298"/>
      <c r="CZW6" s="714"/>
      <c r="CZX6" s="298"/>
      <c r="CZY6" s="714"/>
      <c r="CZZ6" s="298"/>
      <c r="DAA6" s="714"/>
      <c r="DAB6" s="298"/>
      <c r="DAC6" s="714"/>
      <c r="DAD6" s="298"/>
      <c r="DAE6" s="714"/>
      <c r="DAF6" s="298"/>
      <c r="DAG6" s="714"/>
      <c r="DAH6" s="298"/>
      <c r="DAI6" s="714"/>
      <c r="DAJ6" s="298"/>
      <c r="DAK6" s="714"/>
      <c r="DAL6" s="298"/>
      <c r="DAM6" s="714"/>
      <c r="DAN6" s="298"/>
      <c r="DAO6" s="714"/>
      <c r="DAP6" s="298"/>
      <c r="DAQ6" s="714"/>
      <c r="DAR6" s="298"/>
      <c r="DAS6" s="714"/>
      <c r="DAT6" s="298"/>
      <c r="DAU6" s="714"/>
      <c r="DAV6" s="298"/>
      <c r="DAW6" s="714"/>
      <c r="DAX6" s="298"/>
      <c r="DAY6" s="714"/>
      <c r="DAZ6" s="298"/>
      <c r="DBA6" s="714"/>
      <c r="DBB6" s="298"/>
      <c r="DBC6" s="714"/>
      <c r="DBD6" s="298"/>
      <c r="DBE6" s="714"/>
      <c r="DBF6" s="298"/>
      <c r="DBG6" s="714"/>
      <c r="DBH6" s="298"/>
      <c r="DBI6" s="714"/>
      <c r="DBJ6" s="298"/>
      <c r="DBK6" s="714"/>
      <c r="DBL6" s="298"/>
      <c r="DBM6" s="714"/>
      <c r="DBN6" s="298"/>
      <c r="DBO6" s="714"/>
      <c r="DBP6" s="298"/>
      <c r="DBQ6" s="714"/>
      <c r="DBR6" s="298"/>
      <c r="DBS6" s="714"/>
      <c r="DBT6" s="298"/>
      <c r="DBU6" s="714"/>
      <c r="DBV6" s="298"/>
      <c r="DBW6" s="714"/>
      <c r="DBX6" s="298"/>
      <c r="DBY6" s="714"/>
      <c r="DBZ6" s="298"/>
      <c r="DCA6" s="714"/>
      <c r="DCB6" s="298"/>
      <c r="DCC6" s="714"/>
      <c r="DCD6" s="298"/>
      <c r="DCE6" s="714"/>
      <c r="DCF6" s="298"/>
      <c r="DCG6" s="714"/>
      <c r="DCH6" s="298"/>
      <c r="DCI6" s="714"/>
      <c r="DCJ6" s="298"/>
      <c r="DCK6" s="714"/>
      <c r="DCL6" s="298"/>
      <c r="DCM6" s="714"/>
      <c r="DCN6" s="298"/>
      <c r="DCO6" s="714"/>
      <c r="DCP6" s="298"/>
      <c r="DCQ6" s="714"/>
      <c r="DCR6" s="298"/>
      <c r="DCS6" s="714"/>
      <c r="DCT6" s="298"/>
      <c r="DCU6" s="714"/>
      <c r="DCV6" s="298"/>
      <c r="DCW6" s="714"/>
      <c r="DCX6" s="298"/>
      <c r="DCY6" s="714"/>
      <c r="DCZ6" s="298"/>
      <c r="DDA6" s="714"/>
      <c r="DDB6" s="298"/>
      <c r="DDC6" s="714"/>
      <c r="DDD6" s="298"/>
      <c r="DDE6" s="714"/>
      <c r="DDF6" s="298"/>
      <c r="DDG6" s="714"/>
      <c r="DDH6" s="298"/>
      <c r="DDI6" s="714"/>
      <c r="DDJ6" s="298"/>
      <c r="DDK6" s="714"/>
      <c r="DDL6" s="298"/>
      <c r="DDM6" s="714"/>
      <c r="DDN6" s="298"/>
      <c r="DDO6" s="714"/>
      <c r="DDP6" s="298"/>
      <c r="DDQ6" s="714"/>
      <c r="DDR6" s="298"/>
      <c r="DDS6" s="714"/>
      <c r="DDT6" s="298"/>
      <c r="DDU6" s="714"/>
      <c r="DDV6" s="298"/>
      <c r="DDW6" s="714"/>
      <c r="DDX6" s="298"/>
      <c r="DDY6" s="714"/>
      <c r="DDZ6" s="298"/>
      <c r="DEA6" s="714"/>
      <c r="DEB6" s="298"/>
      <c r="DEC6" s="714"/>
      <c r="DED6" s="298"/>
      <c r="DEE6" s="714"/>
      <c r="DEF6" s="298"/>
      <c r="DEG6" s="714"/>
      <c r="DEH6" s="298"/>
      <c r="DEI6" s="714"/>
      <c r="DEJ6" s="298"/>
      <c r="DEK6" s="714"/>
      <c r="DEL6" s="298"/>
      <c r="DEM6" s="714"/>
      <c r="DEN6" s="298"/>
      <c r="DEO6" s="714"/>
      <c r="DEP6" s="298"/>
      <c r="DEQ6" s="714"/>
      <c r="DER6" s="298"/>
      <c r="DES6" s="714"/>
      <c r="DET6" s="298"/>
      <c r="DEU6" s="714"/>
      <c r="DEV6" s="298"/>
      <c r="DEW6" s="714"/>
      <c r="DEX6" s="298"/>
      <c r="DEY6" s="714"/>
      <c r="DEZ6" s="298"/>
      <c r="DFA6" s="714"/>
      <c r="DFB6" s="298"/>
      <c r="DFC6" s="714"/>
      <c r="DFD6" s="298"/>
      <c r="DFE6" s="714"/>
      <c r="DFF6" s="298"/>
      <c r="DFG6" s="714"/>
      <c r="DFH6" s="298"/>
      <c r="DFI6" s="714"/>
      <c r="DFJ6" s="298"/>
      <c r="DFK6" s="714"/>
      <c r="DFL6" s="298"/>
      <c r="DFM6" s="714"/>
      <c r="DFN6" s="298"/>
      <c r="DFO6" s="714"/>
      <c r="DFP6" s="298"/>
      <c r="DFQ6" s="714"/>
      <c r="DFR6" s="298"/>
      <c r="DFS6" s="714"/>
      <c r="DFT6" s="298"/>
      <c r="DFU6" s="714"/>
      <c r="DFV6" s="298"/>
      <c r="DFW6" s="714"/>
      <c r="DFX6" s="298"/>
      <c r="DFY6" s="714"/>
      <c r="DFZ6" s="298"/>
      <c r="DGA6" s="714"/>
      <c r="DGB6" s="298"/>
      <c r="DGC6" s="714"/>
      <c r="DGD6" s="298"/>
      <c r="DGE6" s="714"/>
      <c r="DGF6" s="298"/>
      <c r="DGG6" s="714"/>
      <c r="DGH6" s="298"/>
      <c r="DGI6" s="714"/>
      <c r="DGJ6" s="298"/>
      <c r="DGK6" s="714"/>
      <c r="DGL6" s="298"/>
      <c r="DGM6" s="714"/>
      <c r="DGN6" s="298"/>
      <c r="DGO6" s="714"/>
      <c r="DGP6" s="298"/>
      <c r="DGQ6" s="714"/>
      <c r="DGR6" s="298"/>
      <c r="DGS6" s="714"/>
      <c r="DGT6" s="298"/>
      <c r="DGU6" s="714"/>
      <c r="DGV6" s="298"/>
      <c r="DGW6" s="714"/>
      <c r="DGX6" s="298"/>
      <c r="DGY6" s="714"/>
      <c r="DGZ6" s="298"/>
      <c r="DHA6" s="714"/>
      <c r="DHB6" s="298"/>
      <c r="DHC6" s="714"/>
      <c r="DHD6" s="298"/>
      <c r="DHE6" s="714"/>
      <c r="DHF6" s="298"/>
      <c r="DHG6" s="714"/>
      <c r="DHH6" s="298"/>
      <c r="DHI6" s="714"/>
      <c r="DHJ6" s="298"/>
      <c r="DHK6" s="714"/>
      <c r="DHL6" s="298"/>
      <c r="DHM6" s="714"/>
      <c r="DHN6" s="298"/>
      <c r="DHO6" s="714"/>
      <c r="DHP6" s="298"/>
      <c r="DHQ6" s="714"/>
      <c r="DHR6" s="298"/>
      <c r="DHS6" s="714"/>
      <c r="DHT6" s="298"/>
      <c r="DHU6" s="714"/>
      <c r="DHV6" s="298"/>
      <c r="DHW6" s="714"/>
      <c r="DHX6" s="298"/>
      <c r="DHY6" s="714"/>
      <c r="DHZ6" s="298"/>
      <c r="DIA6" s="714"/>
      <c r="DIB6" s="298"/>
      <c r="DIC6" s="714"/>
      <c r="DID6" s="298"/>
      <c r="DIE6" s="714"/>
      <c r="DIF6" s="298"/>
      <c r="DIG6" s="714"/>
      <c r="DIH6" s="298"/>
      <c r="DII6" s="714"/>
      <c r="DIJ6" s="298"/>
      <c r="DIK6" s="714"/>
      <c r="DIL6" s="298"/>
      <c r="DIM6" s="714"/>
      <c r="DIN6" s="298"/>
      <c r="DIO6" s="714"/>
      <c r="DIP6" s="298"/>
      <c r="DIQ6" s="714"/>
      <c r="DIR6" s="298"/>
      <c r="DIS6" s="714"/>
      <c r="DIT6" s="298"/>
      <c r="DIU6" s="714"/>
      <c r="DIV6" s="298"/>
      <c r="DIW6" s="714"/>
      <c r="DIX6" s="298"/>
      <c r="DIY6" s="714"/>
      <c r="DIZ6" s="298"/>
      <c r="DJA6" s="714"/>
      <c r="DJB6" s="298"/>
      <c r="DJC6" s="714"/>
      <c r="DJD6" s="298"/>
      <c r="DJE6" s="714"/>
      <c r="DJF6" s="298"/>
      <c r="DJG6" s="714"/>
      <c r="DJH6" s="298"/>
      <c r="DJI6" s="714"/>
      <c r="DJJ6" s="298"/>
      <c r="DJK6" s="714"/>
      <c r="DJL6" s="298"/>
      <c r="DJM6" s="714"/>
      <c r="DJN6" s="298"/>
      <c r="DJO6" s="714"/>
      <c r="DJP6" s="298"/>
      <c r="DJQ6" s="714"/>
      <c r="DJR6" s="298"/>
      <c r="DJS6" s="714"/>
      <c r="DJT6" s="298"/>
      <c r="DJU6" s="714"/>
      <c r="DJV6" s="298"/>
      <c r="DJW6" s="714"/>
      <c r="DJX6" s="298"/>
      <c r="DJY6" s="714"/>
      <c r="DJZ6" s="298"/>
      <c r="DKA6" s="714"/>
      <c r="DKB6" s="298"/>
      <c r="DKC6" s="714"/>
      <c r="DKD6" s="298"/>
      <c r="DKE6" s="714"/>
      <c r="DKF6" s="298"/>
      <c r="DKG6" s="714"/>
      <c r="DKH6" s="298"/>
      <c r="DKI6" s="714"/>
      <c r="DKJ6" s="298"/>
      <c r="DKK6" s="714"/>
      <c r="DKL6" s="298"/>
      <c r="DKM6" s="714"/>
      <c r="DKN6" s="298"/>
      <c r="DKO6" s="714"/>
      <c r="DKP6" s="298"/>
      <c r="DKQ6" s="714"/>
      <c r="DKR6" s="298"/>
      <c r="DKS6" s="714"/>
      <c r="DKT6" s="298"/>
      <c r="DKU6" s="714"/>
      <c r="DKV6" s="298"/>
      <c r="DKW6" s="714"/>
      <c r="DKX6" s="298"/>
      <c r="DKY6" s="714"/>
      <c r="DKZ6" s="298"/>
      <c r="DLA6" s="714"/>
      <c r="DLB6" s="298"/>
      <c r="DLC6" s="714"/>
      <c r="DLD6" s="298"/>
      <c r="DLE6" s="714"/>
      <c r="DLF6" s="298"/>
      <c r="DLG6" s="714"/>
      <c r="DLH6" s="298"/>
      <c r="DLI6" s="714"/>
      <c r="DLJ6" s="298"/>
      <c r="DLK6" s="714"/>
      <c r="DLL6" s="298"/>
      <c r="DLM6" s="714"/>
      <c r="DLN6" s="298"/>
      <c r="DLO6" s="714"/>
      <c r="DLP6" s="298"/>
      <c r="DLQ6" s="714"/>
      <c r="DLR6" s="298"/>
      <c r="DLS6" s="714"/>
      <c r="DLT6" s="298"/>
      <c r="DLU6" s="714"/>
      <c r="DLV6" s="298"/>
      <c r="DLW6" s="714"/>
      <c r="DLX6" s="298"/>
      <c r="DLY6" s="714"/>
      <c r="DLZ6" s="298"/>
      <c r="DMA6" s="714"/>
      <c r="DMB6" s="298"/>
      <c r="DMC6" s="714"/>
      <c r="DMD6" s="298"/>
      <c r="DME6" s="714"/>
      <c r="DMF6" s="298"/>
      <c r="DMG6" s="714"/>
      <c r="DMH6" s="298"/>
      <c r="DMI6" s="714"/>
      <c r="DMJ6" s="298"/>
      <c r="DMK6" s="714"/>
      <c r="DML6" s="298"/>
      <c r="DMM6" s="714"/>
      <c r="DMN6" s="298"/>
      <c r="DMO6" s="714"/>
      <c r="DMP6" s="298"/>
      <c r="DMQ6" s="714"/>
      <c r="DMR6" s="298"/>
      <c r="DMS6" s="714"/>
      <c r="DMT6" s="298"/>
      <c r="DMU6" s="714"/>
      <c r="DMV6" s="298"/>
      <c r="DMW6" s="714"/>
      <c r="DMX6" s="298"/>
      <c r="DMY6" s="714"/>
      <c r="DMZ6" s="298"/>
      <c r="DNA6" s="714"/>
      <c r="DNB6" s="298"/>
      <c r="DNC6" s="714"/>
      <c r="DND6" s="298"/>
      <c r="DNE6" s="714"/>
      <c r="DNF6" s="298"/>
      <c r="DNG6" s="714"/>
      <c r="DNH6" s="298"/>
      <c r="DNI6" s="714"/>
      <c r="DNJ6" s="298"/>
      <c r="DNK6" s="714"/>
      <c r="DNL6" s="298"/>
      <c r="DNM6" s="714"/>
      <c r="DNN6" s="298"/>
      <c r="DNO6" s="714"/>
      <c r="DNP6" s="298"/>
      <c r="DNQ6" s="714"/>
      <c r="DNR6" s="298"/>
      <c r="DNS6" s="714"/>
      <c r="DNT6" s="298"/>
      <c r="DNU6" s="714"/>
      <c r="DNV6" s="298"/>
      <c r="DNW6" s="714"/>
      <c r="DNX6" s="298"/>
      <c r="DNY6" s="714"/>
      <c r="DNZ6" s="298"/>
      <c r="DOA6" s="714"/>
      <c r="DOB6" s="298"/>
      <c r="DOC6" s="714"/>
      <c r="DOD6" s="298"/>
      <c r="DOE6" s="714"/>
      <c r="DOF6" s="298"/>
      <c r="DOG6" s="714"/>
      <c r="DOH6" s="298"/>
      <c r="DOI6" s="714"/>
      <c r="DOJ6" s="298"/>
      <c r="DOK6" s="714"/>
      <c r="DOL6" s="298"/>
      <c r="DOM6" s="714"/>
      <c r="DON6" s="298"/>
      <c r="DOO6" s="714"/>
      <c r="DOP6" s="298"/>
      <c r="DOQ6" s="714"/>
      <c r="DOR6" s="298"/>
      <c r="DOS6" s="714"/>
      <c r="DOT6" s="298"/>
      <c r="DOU6" s="714"/>
      <c r="DOV6" s="298"/>
      <c r="DOW6" s="714"/>
      <c r="DOX6" s="298"/>
      <c r="DOY6" s="714"/>
      <c r="DOZ6" s="298"/>
      <c r="DPA6" s="714"/>
      <c r="DPB6" s="298"/>
      <c r="DPC6" s="714"/>
      <c r="DPD6" s="298"/>
      <c r="DPE6" s="714"/>
      <c r="DPF6" s="298"/>
      <c r="DPG6" s="714"/>
      <c r="DPH6" s="298"/>
      <c r="DPI6" s="714"/>
      <c r="DPJ6" s="298"/>
      <c r="DPK6" s="714"/>
      <c r="DPL6" s="298"/>
      <c r="DPM6" s="714"/>
      <c r="DPN6" s="298"/>
      <c r="DPO6" s="714"/>
      <c r="DPP6" s="298"/>
      <c r="DPQ6" s="714"/>
      <c r="DPR6" s="298"/>
      <c r="DPS6" s="714"/>
      <c r="DPT6" s="298"/>
      <c r="DPU6" s="714"/>
      <c r="DPV6" s="298"/>
      <c r="DPW6" s="714"/>
      <c r="DPX6" s="298"/>
      <c r="DPY6" s="714"/>
      <c r="DPZ6" s="298"/>
      <c r="DQA6" s="714"/>
      <c r="DQB6" s="298"/>
      <c r="DQC6" s="714"/>
      <c r="DQD6" s="298"/>
      <c r="DQE6" s="714"/>
      <c r="DQF6" s="298"/>
      <c r="DQG6" s="714"/>
      <c r="DQH6" s="298"/>
      <c r="DQI6" s="714"/>
      <c r="DQJ6" s="298"/>
      <c r="DQK6" s="714"/>
      <c r="DQL6" s="298"/>
      <c r="DQM6" s="714"/>
      <c r="DQN6" s="298"/>
      <c r="DQO6" s="714"/>
      <c r="DQP6" s="298"/>
      <c r="DQQ6" s="714"/>
      <c r="DQR6" s="298"/>
      <c r="DQS6" s="714"/>
      <c r="DQT6" s="298"/>
      <c r="DQU6" s="714"/>
      <c r="DQV6" s="298"/>
      <c r="DQW6" s="714"/>
      <c r="DQX6" s="298"/>
      <c r="DQY6" s="714"/>
      <c r="DQZ6" s="298"/>
      <c r="DRA6" s="714"/>
      <c r="DRB6" s="298"/>
      <c r="DRC6" s="714"/>
      <c r="DRD6" s="298"/>
      <c r="DRE6" s="714"/>
      <c r="DRF6" s="298"/>
      <c r="DRG6" s="714"/>
      <c r="DRH6" s="298"/>
      <c r="DRI6" s="714"/>
      <c r="DRJ6" s="298"/>
      <c r="DRK6" s="714"/>
      <c r="DRL6" s="298"/>
      <c r="DRM6" s="714"/>
      <c r="DRN6" s="298"/>
      <c r="DRO6" s="714"/>
      <c r="DRP6" s="298"/>
      <c r="DRQ6" s="714"/>
      <c r="DRR6" s="298"/>
      <c r="DRS6" s="714"/>
      <c r="DRT6" s="298"/>
      <c r="DRU6" s="714"/>
      <c r="DRV6" s="298"/>
      <c r="DRW6" s="714"/>
      <c r="DRX6" s="298"/>
      <c r="DRY6" s="714"/>
      <c r="DRZ6" s="298"/>
      <c r="DSA6" s="714"/>
      <c r="DSB6" s="298"/>
      <c r="DSC6" s="714"/>
      <c r="DSD6" s="298"/>
      <c r="DSE6" s="714"/>
      <c r="DSF6" s="298"/>
      <c r="DSG6" s="714"/>
      <c r="DSH6" s="298"/>
      <c r="DSI6" s="714"/>
      <c r="DSJ6" s="298"/>
      <c r="DSK6" s="714"/>
      <c r="DSL6" s="298"/>
      <c r="DSM6" s="714"/>
      <c r="DSN6" s="298"/>
      <c r="DSO6" s="714"/>
      <c r="DSP6" s="298"/>
      <c r="DSQ6" s="714"/>
      <c r="DSR6" s="298"/>
      <c r="DSS6" s="714"/>
      <c r="DST6" s="298"/>
      <c r="DSU6" s="714"/>
      <c r="DSV6" s="298"/>
      <c r="DSW6" s="714"/>
      <c r="DSX6" s="298"/>
      <c r="DSY6" s="714"/>
      <c r="DSZ6" s="298"/>
      <c r="DTA6" s="714"/>
      <c r="DTB6" s="298"/>
      <c r="DTC6" s="714"/>
      <c r="DTD6" s="298"/>
      <c r="DTE6" s="714"/>
      <c r="DTF6" s="298"/>
      <c r="DTG6" s="714"/>
      <c r="DTH6" s="298"/>
      <c r="DTI6" s="714"/>
      <c r="DTJ6" s="298"/>
      <c r="DTK6" s="714"/>
      <c r="DTL6" s="298"/>
      <c r="DTM6" s="714"/>
      <c r="DTN6" s="298"/>
      <c r="DTO6" s="714"/>
      <c r="DTP6" s="298"/>
      <c r="DTQ6" s="714"/>
      <c r="DTR6" s="298"/>
      <c r="DTS6" s="714"/>
      <c r="DTT6" s="298"/>
      <c r="DTU6" s="714"/>
      <c r="DTV6" s="298"/>
      <c r="DTW6" s="714"/>
      <c r="DTX6" s="298"/>
      <c r="DTY6" s="714"/>
      <c r="DTZ6" s="298"/>
      <c r="DUA6" s="714"/>
      <c r="DUB6" s="298"/>
      <c r="DUC6" s="714"/>
      <c r="DUD6" s="298"/>
      <c r="DUE6" s="714"/>
      <c r="DUF6" s="298"/>
      <c r="DUG6" s="714"/>
      <c r="DUH6" s="298"/>
      <c r="DUI6" s="714"/>
      <c r="DUJ6" s="298"/>
      <c r="DUK6" s="714"/>
      <c r="DUL6" s="298"/>
      <c r="DUM6" s="714"/>
      <c r="DUN6" s="298"/>
      <c r="DUO6" s="714"/>
      <c r="DUP6" s="298"/>
      <c r="DUQ6" s="714"/>
      <c r="DUR6" s="298"/>
      <c r="DUS6" s="714"/>
      <c r="DUT6" s="298"/>
      <c r="DUU6" s="714"/>
      <c r="DUV6" s="298"/>
      <c r="DUW6" s="714"/>
      <c r="DUX6" s="298"/>
      <c r="DUY6" s="714"/>
      <c r="DUZ6" s="298"/>
      <c r="DVA6" s="714"/>
      <c r="DVB6" s="298"/>
      <c r="DVC6" s="714"/>
      <c r="DVD6" s="298"/>
      <c r="DVE6" s="714"/>
      <c r="DVF6" s="298"/>
      <c r="DVG6" s="714"/>
      <c r="DVH6" s="298"/>
      <c r="DVI6" s="714"/>
      <c r="DVJ6" s="298"/>
      <c r="DVK6" s="714"/>
      <c r="DVL6" s="298"/>
      <c r="DVM6" s="714"/>
      <c r="DVN6" s="298"/>
      <c r="DVO6" s="714"/>
      <c r="DVP6" s="298"/>
      <c r="DVQ6" s="714"/>
      <c r="DVR6" s="298"/>
      <c r="DVS6" s="714"/>
      <c r="DVT6" s="298"/>
      <c r="DVU6" s="714"/>
      <c r="DVV6" s="298"/>
      <c r="DVW6" s="714"/>
      <c r="DVX6" s="298"/>
      <c r="DVY6" s="714"/>
      <c r="DVZ6" s="298"/>
      <c r="DWA6" s="714"/>
      <c r="DWB6" s="298"/>
      <c r="DWC6" s="714"/>
      <c r="DWD6" s="298"/>
      <c r="DWE6" s="714"/>
      <c r="DWF6" s="298"/>
      <c r="DWG6" s="714"/>
      <c r="DWH6" s="298"/>
      <c r="DWI6" s="714"/>
      <c r="DWJ6" s="298"/>
      <c r="DWK6" s="714"/>
      <c r="DWL6" s="298"/>
      <c r="DWM6" s="714"/>
      <c r="DWN6" s="298"/>
      <c r="DWO6" s="714"/>
      <c r="DWP6" s="298"/>
      <c r="DWQ6" s="714"/>
      <c r="DWR6" s="298"/>
      <c r="DWS6" s="714"/>
      <c r="DWT6" s="298"/>
      <c r="DWU6" s="714"/>
      <c r="DWV6" s="298"/>
      <c r="DWW6" s="714"/>
      <c r="DWX6" s="298"/>
      <c r="DWY6" s="714"/>
      <c r="DWZ6" s="298"/>
      <c r="DXA6" s="714"/>
      <c r="DXB6" s="298"/>
      <c r="DXC6" s="714"/>
      <c r="DXD6" s="298"/>
      <c r="DXE6" s="714"/>
      <c r="DXF6" s="298"/>
      <c r="DXG6" s="714"/>
      <c r="DXH6" s="298"/>
      <c r="DXI6" s="714"/>
      <c r="DXJ6" s="298"/>
      <c r="DXK6" s="714"/>
      <c r="DXL6" s="298"/>
      <c r="DXM6" s="714"/>
      <c r="DXN6" s="298"/>
      <c r="DXO6" s="714"/>
      <c r="DXP6" s="298"/>
      <c r="DXQ6" s="714"/>
      <c r="DXR6" s="298"/>
      <c r="DXS6" s="714"/>
      <c r="DXT6" s="298"/>
      <c r="DXU6" s="714"/>
      <c r="DXV6" s="298"/>
      <c r="DXW6" s="714"/>
      <c r="DXX6" s="298"/>
      <c r="DXY6" s="714"/>
      <c r="DXZ6" s="298"/>
      <c r="DYA6" s="714"/>
      <c r="DYB6" s="298"/>
      <c r="DYC6" s="714"/>
      <c r="DYD6" s="298"/>
      <c r="DYE6" s="714"/>
      <c r="DYF6" s="298"/>
      <c r="DYG6" s="714"/>
      <c r="DYH6" s="298"/>
      <c r="DYI6" s="714"/>
      <c r="DYJ6" s="298"/>
      <c r="DYK6" s="714"/>
      <c r="DYL6" s="298"/>
      <c r="DYM6" s="714"/>
      <c r="DYN6" s="298"/>
      <c r="DYO6" s="714"/>
      <c r="DYP6" s="298"/>
      <c r="DYQ6" s="714"/>
      <c r="DYR6" s="298"/>
      <c r="DYS6" s="714"/>
      <c r="DYT6" s="298"/>
      <c r="DYU6" s="714"/>
      <c r="DYV6" s="298"/>
      <c r="DYW6" s="714"/>
      <c r="DYX6" s="298"/>
      <c r="DYY6" s="714"/>
      <c r="DYZ6" s="298"/>
      <c r="DZA6" s="714"/>
      <c r="DZB6" s="298"/>
      <c r="DZC6" s="714"/>
      <c r="DZD6" s="298"/>
      <c r="DZE6" s="714"/>
      <c r="DZF6" s="298"/>
      <c r="DZG6" s="714"/>
      <c r="DZH6" s="298"/>
      <c r="DZI6" s="714"/>
      <c r="DZJ6" s="298"/>
      <c r="DZK6" s="714"/>
      <c r="DZL6" s="298"/>
      <c r="DZM6" s="714"/>
      <c r="DZN6" s="298"/>
      <c r="DZO6" s="714"/>
      <c r="DZP6" s="298"/>
      <c r="DZQ6" s="714"/>
      <c r="DZR6" s="298"/>
      <c r="DZS6" s="714"/>
      <c r="DZT6" s="298"/>
      <c r="DZU6" s="714"/>
      <c r="DZV6" s="298"/>
      <c r="DZW6" s="714"/>
      <c r="DZX6" s="298"/>
      <c r="DZY6" s="714"/>
      <c r="DZZ6" s="298"/>
      <c r="EAA6" s="714"/>
      <c r="EAB6" s="298"/>
      <c r="EAC6" s="714"/>
      <c r="EAD6" s="298"/>
      <c r="EAE6" s="714"/>
      <c r="EAF6" s="298"/>
      <c r="EAG6" s="714"/>
      <c r="EAH6" s="298"/>
      <c r="EAI6" s="714"/>
      <c r="EAJ6" s="298"/>
      <c r="EAK6" s="714"/>
      <c r="EAL6" s="298"/>
      <c r="EAM6" s="714"/>
      <c r="EAN6" s="298"/>
      <c r="EAO6" s="714"/>
      <c r="EAP6" s="298"/>
      <c r="EAQ6" s="714"/>
      <c r="EAR6" s="298"/>
      <c r="EAS6" s="714"/>
      <c r="EAT6" s="298"/>
      <c r="EAU6" s="714"/>
      <c r="EAV6" s="298"/>
      <c r="EAW6" s="714"/>
      <c r="EAX6" s="298"/>
      <c r="EAY6" s="714"/>
      <c r="EAZ6" s="298"/>
      <c r="EBA6" s="714"/>
      <c r="EBB6" s="298"/>
      <c r="EBC6" s="714"/>
      <c r="EBD6" s="298"/>
      <c r="EBE6" s="714"/>
      <c r="EBF6" s="298"/>
      <c r="EBG6" s="714"/>
      <c r="EBH6" s="298"/>
      <c r="EBI6" s="714"/>
      <c r="EBJ6" s="298"/>
      <c r="EBK6" s="714"/>
      <c r="EBL6" s="298"/>
      <c r="EBM6" s="714"/>
      <c r="EBN6" s="298"/>
      <c r="EBO6" s="714"/>
      <c r="EBP6" s="298"/>
      <c r="EBQ6" s="714"/>
      <c r="EBR6" s="298"/>
      <c r="EBS6" s="714"/>
      <c r="EBT6" s="298"/>
      <c r="EBU6" s="714"/>
      <c r="EBV6" s="298"/>
      <c r="EBW6" s="714"/>
      <c r="EBX6" s="298"/>
      <c r="EBY6" s="714"/>
      <c r="EBZ6" s="298"/>
      <c r="ECA6" s="714"/>
      <c r="ECB6" s="298"/>
      <c r="ECC6" s="714"/>
      <c r="ECD6" s="298"/>
      <c r="ECE6" s="714"/>
      <c r="ECF6" s="298"/>
      <c r="ECG6" s="714"/>
      <c r="ECH6" s="298"/>
      <c r="ECI6" s="714"/>
      <c r="ECJ6" s="298"/>
      <c r="ECK6" s="714"/>
      <c r="ECL6" s="298"/>
      <c r="ECM6" s="714"/>
      <c r="ECN6" s="298"/>
      <c r="ECO6" s="714"/>
      <c r="ECP6" s="298"/>
      <c r="ECQ6" s="714"/>
      <c r="ECR6" s="298"/>
      <c r="ECS6" s="714"/>
      <c r="ECT6" s="298"/>
      <c r="ECU6" s="714"/>
      <c r="ECV6" s="298"/>
      <c r="ECW6" s="714"/>
      <c r="ECX6" s="298"/>
      <c r="ECY6" s="714"/>
      <c r="ECZ6" s="298"/>
      <c r="EDA6" s="714"/>
      <c r="EDB6" s="298"/>
      <c r="EDC6" s="714"/>
      <c r="EDD6" s="298"/>
      <c r="EDE6" s="714"/>
      <c r="EDF6" s="298"/>
      <c r="EDG6" s="714"/>
      <c r="EDH6" s="298"/>
      <c r="EDI6" s="714"/>
      <c r="EDJ6" s="298"/>
      <c r="EDK6" s="714"/>
      <c r="EDL6" s="298"/>
      <c r="EDM6" s="714"/>
      <c r="EDN6" s="298"/>
      <c r="EDO6" s="714"/>
      <c r="EDP6" s="298"/>
      <c r="EDQ6" s="714"/>
      <c r="EDR6" s="298"/>
      <c r="EDS6" s="714"/>
      <c r="EDT6" s="298"/>
      <c r="EDU6" s="714"/>
      <c r="EDV6" s="298"/>
      <c r="EDW6" s="714"/>
      <c r="EDX6" s="298"/>
      <c r="EDY6" s="714"/>
      <c r="EDZ6" s="298"/>
      <c r="EEA6" s="714"/>
      <c r="EEB6" s="298"/>
      <c r="EEC6" s="714"/>
      <c r="EED6" s="298"/>
      <c r="EEE6" s="714"/>
      <c r="EEF6" s="298"/>
      <c r="EEG6" s="714"/>
      <c r="EEH6" s="298"/>
      <c r="EEI6" s="714"/>
      <c r="EEJ6" s="298"/>
      <c r="EEK6" s="714"/>
      <c r="EEL6" s="298"/>
      <c r="EEM6" s="714"/>
      <c r="EEN6" s="298"/>
      <c r="EEO6" s="714"/>
      <c r="EEP6" s="298"/>
      <c r="EEQ6" s="714"/>
      <c r="EER6" s="298"/>
      <c r="EES6" s="714"/>
      <c r="EET6" s="298"/>
      <c r="EEU6" s="714"/>
      <c r="EEV6" s="298"/>
      <c r="EEW6" s="714"/>
      <c r="EEX6" s="298"/>
      <c r="EEY6" s="714"/>
      <c r="EEZ6" s="298"/>
      <c r="EFA6" s="714"/>
      <c r="EFB6" s="298"/>
      <c r="EFC6" s="714"/>
      <c r="EFD6" s="298"/>
      <c r="EFE6" s="714"/>
      <c r="EFF6" s="298"/>
      <c r="EFG6" s="714"/>
      <c r="EFH6" s="298"/>
      <c r="EFI6" s="714"/>
      <c r="EFJ6" s="298"/>
      <c r="EFK6" s="714"/>
      <c r="EFL6" s="298"/>
      <c r="EFM6" s="714"/>
      <c r="EFN6" s="298"/>
      <c r="EFO6" s="714"/>
      <c r="EFP6" s="298"/>
      <c r="EFQ6" s="714"/>
      <c r="EFR6" s="298"/>
      <c r="EFS6" s="714"/>
      <c r="EFT6" s="298"/>
      <c r="EFU6" s="714"/>
      <c r="EFV6" s="298"/>
      <c r="EFW6" s="714"/>
      <c r="EFX6" s="298"/>
      <c r="EFY6" s="714"/>
      <c r="EFZ6" s="298"/>
      <c r="EGA6" s="714"/>
      <c r="EGB6" s="298"/>
      <c r="EGC6" s="714"/>
      <c r="EGD6" s="298"/>
      <c r="EGE6" s="714"/>
      <c r="EGF6" s="298"/>
      <c r="EGG6" s="714"/>
      <c r="EGH6" s="298"/>
      <c r="EGI6" s="714"/>
      <c r="EGJ6" s="298"/>
      <c r="EGK6" s="714"/>
      <c r="EGL6" s="298"/>
      <c r="EGM6" s="714"/>
      <c r="EGN6" s="298"/>
      <c r="EGO6" s="714"/>
      <c r="EGP6" s="298"/>
      <c r="EGQ6" s="714"/>
      <c r="EGR6" s="298"/>
      <c r="EGS6" s="714"/>
      <c r="EGT6" s="298"/>
      <c r="EGU6" s="714"/>
      <c r="EGV6" s="298"/>
      <c r="EGW6" s="714"/>
      <c r="EGX6" s="298"/>
      <c r="EGY6" s="714"/>
      <c r="EGZ6" s="298"/>
      <c r="EHA6" s="714"/>
      <c r="EHB6" s="298"/>
      <c r="EHC6" s="714"/>
      <c r="EHD6" s="298"/>
      <c r="EHE6" s="714"/>
      <c r="EHF6" s="298"/>
      <c r="EHG6" s="714"/>
      <c r="EHH6" s="298"/>
      <c r="EHI6" s="714"/>
      <c r="EHJ6" s="298"/>
      <c r="EHK6" s="714"/>
      <c r="EHL6" s="298"/>
      <c r="EHM6" s="714"/>
      <c r="EHN6" s="298"/>
      <c r="EHO6" s="714"/>
      <c r="EHP6" s="298"/>
      <c r="EHQ6" s="714"/>
      <c r="EHR6" s="298"/>
      <c r="EHS6" s="714"/>
      <c r="EHT6" s="298"/>
      <c r="EHU6" s="714"/>
      <c r="EHV6" s="298"/>
      <c r="EHW6" s="714"/>
      <c r="EHX6" s="298"/>
      <c r="EHY6" s="714"/>
      <c r="EHZ6" s="298"/>
      <c r="EIA6" s="714"/>
      <c r="EIB6" s="298"/>
      <c r="EIC6" s="714"/>
      <c r="EID6" s="298"/>
      <c r="EIE6" s="714"/>
      <c r="EIF6" s="298"/>
      <c r="EIG6" s="714"/>
      <c r="EIH6" s="298"/>
      <c r="EII6" s="714"/>
      <c r="EIJ6" s="298"/>
      <c r="EIK6" s="714"/>
      <c r="EIL6" s="298"/>
      <c r="EIM6" s="714"/>
      <c r="EIN6" s="298"/>
      <c r="EIO6" s="714"/>
      <c r="EIP6" s="298"/>
      <c r="EIQ6" s="714"/>
      <c r="EIR6" s="298"/>
      <c r="EIS6" s="714"/>
      <c r="EIT6" s="298"/>
      <c r="EIU6" s="714"/>
      <c r="EIV6" s="298"/>
      <c r="EIW6" s="714"/>
      <c r="EIX6" s="298"/>
      <c r="EIY6" s="714"/>
      <c r="EIZ6" s="298"/>
      <c r="EJA6" s="714"/>
      <c r="EJB6" s="298"/>
      <c r="EJC6" s="714"/>
      <c r="EJD6" s="298"/>
      <c r="EJE6" s="714"/>
      <c r="EJF6" s="298"/>
      <c r="EJG6" s="714"/>
      <c r="EJH6" s="298"/>
      <c r="EJI6" s="714"/>
      <c r="EJJ6" s="298"/>
      <c r="EJK6" s="714"/>
      <c r="EJL6" s="298"/>
      <c r="EJM6" s="714"/>
      <c r="EJN6" s="298"/>
      <c r="EJO6" s="714"/>
      <c r="EJP6" s="298"/>
      <c r="EJQ6" s="714"/>
      <c r="EJR6" s="298"/>
      <c r="EJS6" s="714"/>
      <c r="EJT6" s="298"/>
      <c r="EJU6" s="714"/>
      <c r="EJV6" s="298"/>
      <c r="EJW6" s="714"/>
      <c r="EJX6" s="298"/>
      <c r="EJY6" s="714"/>
      <c r="EJZ6" s="298"/>
      <c r="EKA6" s="714"/>
      <c r="EKB6" s="298"/>
      <c r="EKC6" s="714"/>
      <c r="EKD6" s="298"/>
      <c r="EKE6" s="714"/>
      <c r="EKF6" s="298"/>
      <c r="EKG6" s="714"/>
      <c r="EKH6" s="298"/>
      <c r="EKI6" s="714"/>
      <c r="EKJ6" s="298"/>
      <c r="EKK6" s="714"/>
      <c r="EKL6" s="298"/>
      <c r="EKM6" s="714"/>
      <c r="EKN6" s="298"/>
      <c r="EKO6" s="714"/>
      <c r="EKP6" s="298"/>
      <c r="EKQ6" s="714"/>
      <c r="EKR6" s="298"/>
      <c r="EKS6" s="714"/>
      <c r="EKT6" s="298"/>
      <c r="EKU6" s="714"/>
      <c r="EKV6" s="298"/>
      <c r="EKW6" s="714"/>
      <c r="EKX6" s="298"/>
      <c r="EKY6" s="714"/>
      <c r="EKZ6" s="298"/>
      <c r="ELA6" s="714"/>
      <c r="ELB6" s="298"/>
      <c r="ELC6" s="714"/>
      <c r="ELD6" s="298"/>
      <c r="ELE6" s="714"/>
      <c r="ELF6" s="298"/>
      <c r="ELG6" s="714"/>
      <c r="ELH6" s="298"/>
      <c r="ELI6" s="714"/>
      <c r="ELJ6" s="298"/>
      <c r="ELK6" s="714"/>
      <c r="ELL6" s="298"/>
      <c r="ELM6" s="714"/>
      <c r="ELN6" s="298"/>
      <c r="ELO6" s="714"/>
      <c r="ELP6" s="298"/>
      <c r="ELQ6" s="714"/>
      <c r="ELR6" s="298"/>
      <c r="ELS6" s="714"/>
      <c r="ELT6" s="298"/>
      <c r="ELU6" s="714"/>
      <c r="ELV6" s="298"/>
      <c r="ELW6" s="714"/>
      <c r="ELX6" s="298"/>
      <c r="ELY6" s="714"/>
      <c r="ELZ6" s="298"/>
      <c r="EMA6" s="714"/>
      <c r="EMB6" s="298"/>
      <c r="EMC6" s="714"/>
      <c r="EMD6" s="298"/>
      <c r="EME6" s="714"/>
      <c r="EMF6" s="298"/>
      <c r="EMG6" s="714"/>
      <c r="EMH6" s="298"/>
      <c r="EMI6" s="714"/>
      <c r="EMJ6" s="298"/>
      <c r="EMK6" s="714"/>
      <c r="EML6" s="298"/>
      <c r="EMM6" s="714"/>
      <c r="EMN6" s="298"/>
      <c r="EMO6" s="714"/>
      <c r="EMP6" s="298"/>
      <c r="EMQ6" s="714"/>
      <c r="EMR6" s="298"/>
      <c r="EMS6" s="714"/>
      <c r="EMT6" s="298"/>
      <c r="EMU6" s="714"/>
      <c r="EMV6" s="298"/>
      <c r="EMW6" s="714"/>
      <c r="EMX6" s="298"/>
      <c r="EMY6" s="714"/>
      <c r="EMZ6" s="298"/>
      <c r="ENA6" s="714"/>
      <c r="ENB6" s="298"/>
      <c r="ENC6" s="714"/>
      <c r="END6" s="298"/>
      <c r="ENE6" s="714"/>
      <c r="ENF6" s="298"/>
      <c r="ENG6" s="714"/>
      <c r="ENH6" s="298"/>
      <c r="ENI6" s="714"/>
      <c r="ENJ6" s="298"/>
      <c r="ENK6" s="714"/>
      <c r="ENL6" s="298"/>
      <c r="ENM6" s="714"/>
      <c r="ENN6" s="298"/>
      <c r="ENO6" s="714"/>
      <c r="ENP6" s="298"/>
      <c r="ENQ6" s="714"/>
      <c r="ENR6" s="298"/>
      <c r="ENS6" s="714"/>
      <c r="ENT6" s="298"/>
      <c r="ENU6" s="714"/>
      <c r="ENV6" s="298"/>
      <c r="ENW6" s="714"/>
      <c r="ENX6" s="298"/>
      <c r="ENY6" s="714"/>
      <c r="ENZ6" s="298"/>
      <c r="EOA6" s="714"/>
      <c r="EOB6" s="298"/>
      <c r="EOC6" s="714"/>
      <c r="EOD6" s="298"/>
      <c r="EOE6" s="714"/>
      <c r="EOF6" s="298"/>
      <c r="EOG6" s="714"/>
      <c r="EOH6" s="298"/>
      <c r="EOI6" s="714"/>
      <c r="EOJ6" s="298"/>
      <c r="EOK6" s="714"/>
      <c r="EOL6" s="298"/>
      <c r="EOM6" s="714"/>
      <c r="EON6" s="298"/>
      <c r="EOO6" s="714"/>
      <c r="EOP6" s="298"/>
      <c r="EOQ6" s="714"/>
      <c r="EOR6" s="298"/>
      <c r="EOS6" s="714"/>
      <c r="EOT6" s="298"/>
      <c r="EOU6" s="714"/>
      <c r="EOV6" s="298"/>
      <c r="EOW6" s="714"/>
      <c r="EOX6" s="298"/>
      <c r="EOY6" s="714"/>
      <c r="EOZ6" s="298"/>
      <c r="EPA6" s="714"/>
      <c r="EPB6" s="298"/>
      <c r="EPC6" s="714"/>
      <c r="EPD6" s="298"/>
      <c r="EPE6" s="714"/>
      <c r="EPF6" s="298"/>
      <c r="EPG6" s="714"/>
      <c r="EPH6" s="298"/>
      <c r="EPI6" s="714"/>
      <c r="EPJ6" s="298"/>
      <c r="EPK6" s="714"/>
      <c r="EPL6" s="298"/>
      <c r="EPM6" s="714"/>
      <c r="EPN6" s="298"/>
      <c r="EPO6" s="714"/>
      <c r="EPP6" s="298"/>
      <c r="EPQ6" s="714"/>
      <c r="EPR6" s="298"/>
      <c r="EPS6" s="714"/>
      <c r="EPT6" s="298"/>
      <c r="EPU6" s="714"/>
      <c r="EPV6" s="298"/>
      <c r="EPW6" s="714"/>
      <c r="EPX6" s="298"/>
      <c r="EPY6" s="714"/>
      <c r="EPZ6" s="298"/>
      <c r="EQA6" s="714"/>
      <c r="EQB6" s="298"/>
      <c r="EQC6" s="714"/>
      <c r="EQD6" s="298"/>
      <c r="EQE6" s="714"/>
      <c r="EQF6" s="298"/>
      <c r="EQG6" s="714"/>
      <c r="EQH6" s="298"/>
      <c r="EQI6" s="714"/>
      <c r="EQJ6" s="298"/>
      <c r="EQK6" s="714"/>
      <c r="EQL6" s="298"/>
      <c r="EQM6" s="714"/>
      <c r="EQN6" s="298"/>
      <c r="EQO6" s="714"/>
      <c r="EQP6" s="298"/>
      <c r="EQQ6" s="714"/>
      <c r="EQR6" s="298"/>
      <c r="EQS6" s="714"/>
      <c r="EQT6" s="298"/>
      <c r="EQU6" s="714"/>
      <c r="EQV6" s="298"/>
      <c r="EQW6" s="714"/>
      <c r="EQX6" s="298"/>
      <c r="EQY6" s="714"/>
      <c r="EQZ6" s="298"/>
      <c r="ERA6" s="714"/>
      <c r="ERB6" s="298"/>
      <c r="ERC6" s="714"/>
      <c r="ERD6" s="298"/>
      <c r="ERE6" s="714"/>
      <c r="ERF6" s="298"/>
      <c r="ERG6" s="714"/>
      <c r="ERH6" s="298"/>
      <c r="ERI6" s="714"/>
      <c r="ERJ6" s="298"/>
      <c r="ERK6" s="714"/>
      <c r="ERL6" s="298"/>
      <c r="ERM6" s="714"/>
      <c r="ERN6" s="298"/>
      <c r="ERO6" s="714"/>
      <c r="ERP6" s="298"/>
      <c r="ERQ6" s="714"/>
      <c r="ERR6" s="298"/>
      <c r="ERS6" s="714"/>
      <c r="ERT6" s="298"/>
      <c r="ERU6" s="714"/>
      <c r="ERV6" s="298"/>
      <c r="ERW6" s="714"/>
      <c r="ERX6" s="298"/>
      <c r="ERY6" s="714"/>
      <c r="ERZ6" s="298"/>
      <c r="ESA6" s="714"/>
      <c r="ESB6" s="298"/>
      <c r="ESC6" s="714"/>
      <c r="ESD6" s="298"/>
      <c r="ESE6" s="714"/>
      <c r="ESF6" s="298"/>
      <c r="ESG6" s="714"/>
      <c r="ESH6" s="298"/>
      <c r="ESI6" s="714"/>
      <c r="ESJ6" s="298"/>
      <c r="ESK6" s="714"/>
      <c r="ESL6" s="298"/>
      <c r="ESM6" s="714"/>
      <c r="ESN6" s="298"/>
      <c r="ESO6" s="714"/>
      <c r="ESP6" s="298"/>
      <c r="ESQ6" s="714"/>
      <c r="ESR6" s="298"/>
      <c r="ESS6" s="714"/>
      <c r="EST6" s="298"/>
      <c r="ESU6" s="714"/>
      <c r="ESV6" s="298"/>
      <c r="ESW6" s="714"/>
      <c r="ESX6" s="298"/>
      <c r="ESY6" s="714"/>
      <c r="ESZ6" s="298"/>
      <c r="ETA6" s="714"/>
      <c r="ETB6" s="298"/>
      <c r="ETC6" s="714"/>
      <c r="ETD6" s="298"/>
      <c r="ETE6" s="714"/>
      <c r="ETF6" s="298"/>
      <c r="ETG6" s="714"/>
      <c r="ETH6" s="298"/>
      <c r="ETI6" s="714"/>
      <c r="ETJ6" s="298"/>
      <c r="ETK6" s="714"/>
      <c r="ETL6" s="298"/>
      <c r="ETM6" s="714"/>
      <c r="ETN6" s="298"/>
      <c r="ETO6" s="714"/>
      <c r="ETP6" s="298"/>
      <c r="ETQ6" s="714"/>
      <c r="ETR6" s="298"/>
      <c r="ETS6" s="714"/>
      <c r="ETT6" s="298"/>
      <c r="ETU6" s="714"/>
      <c r="ETV6" s="298"/>
      <c r="ETW6" s="714"/>
      <c r="ETX6" s="298"/>
      <c r="ETY6" s="714"/>
      <c r="ETZ6" s="298"/>
      <c r="EUA6" s="714"/>
      <c r="EUB6" s="298"/>
      <c r="EUC6" s="714"/>
      <c r="EUD6" s="298"/>
      <c r="EUE6" s="714"/>
      <c r="EUF6" s="298"/>
      <c r="EUG6" s="714"/>
      <c r="EUH6" s="298"/>
      <c r="EUI6" s="714"/>
      <c r="EUJ6" s="298"/>
      <c r="EUK6" s="714"/>
      <c r="EUL6" s="298"/>
      <c r="EUM6" s="714"/>
      <c r="EUN6" s="298"/>
      <c r="EUO6" s="714"/>
      <c r="EUP6" s="298"/>
      <c r="EUQ6" s="714"/>
      <c r="EUR6" s="298"/>
      <c r="EUS6" s="714"/>
      <c r="EUT6" s="298"/>
      <c r="EUU6" s="714"/>
      <c r="EUV6" s="298"/>
      <c r="EUW6" s="714"/>
      <c r="EUX6" s="298"/>
      <c r="EUY6" s="714"/>
      <c r="EUZ6" s="298"/>
      <c r="EVA6" s="714"/>
      <c r="EVB6" s="298"/>
      <c r="EVC6" s="714"/>
      <c r="EVD6" s="298"/>
      <c r="EVE6" s="714"/>
      <c r="EVF6" s="298"/>
      <c r="EVG6" s="714"/>
      <c r="EVH6" s="298"/>
      <c r="EVI6" s="714"/>
      <c r="EVJ6" s="298"/>
      <c r="EVK6" s="714"/>
      <c r="EVL6" s="298"/>
      <c r="EVM6" s="714"/>
      <c r="EVN6" s="298"/>
      <c r="EVO6" s="714"/>
      <c r="EVP6" s="298"/>
      <c r="EVQ6" s="714"/>
      <c r="EVR6" s="298"/>
      <c r="EVS6" s="714"/>
      <c r="EVT6" s="298"/>
      <c r="EVU6" s="714"/>
      <c r="EVV6" s="298"/>
      <c r="EVW6" s="714"/>
      <c r="EVX6" s="298"/>
      <c r="EVY6" s="714"/>
      <c r="EVZ6" s="298"/>
      <c r="EWA6" s="714"/>
      <c r="EWB6" s="298"/>
      <c r="EWC6" s="714"/>
      <c r="EWD6" s="298"/>
      <c r="EWE6" s="714"/>
      <c r="EWF6" s="298"/>
      <c r="EWG6" s="714"/>
      <c r="EWH6" s="298"/>
      <c r="EWI6" s="714"/>
      <c r="EWJ6" s="298"/>
      <c r="EWK6" s="714"/>
      <c r="EWL6" s="298"/>
      <c r="EWM6" s="714"/>
      <c r="EWN6" s="298"/>
      <c r="EWO6" s="714"/>
      <c r="EWP6" s="298"/>
      <c r="EWQ6" s="714"/>
      <c r="EWR6" s="298"/>
      <c r="EWS6" s="714"/>
      <c r="EWT6" s="298"/>
      <c r="EWU6" s="714"/>
      <c r="EWV6" s="298"/>
      <c r="EWW6" s="714"/>
      <c r="EWX6" s="298"/>
      <c r="EWY6" s="714"/>
      <c r="EWZ6" s="298"/>
      <c r="EXA6" s="714"/>
      <c r="EXB6" s="298"/>
      <c r="EXC6" s="714"/>
      <c r="EXD6" s="298"/>
      <c r="EXE6" s="714"/>
      <c r="EXF6" s="298"/>
      <c r="EXG6" s="714"/>
      <c r="EXH6" s="298"/>
      <c r="EXI6" s="714"/>
      <c r="EXJ6" s="298"/>
      <c r="EXK6" s="714"/>
      <c r="EXL6" s="298"/>
      <c r="EXM6" s="714"/>
      <c r="EXN6" s="298"/>
      <c r="EXO6" s="714"/>
      <c r="EXP6" s="298"/>
      <c r="EXQ6" s="714"/>
      <c r="EXR6" s="298"/>
      <c r="EXS6" s="714"/>
      <c r="EXT6" s="298"/>
      <c r="EXU6" s="714"/>
      <c r="EXV6" s="298"/>
      <c r="EXW6" s="714"/>
      <c r="EXX6" s="298"/>
      <c r="EXY6" s="714"/>
      <c r="EXZ6" s="298"/>
      <c r="EYA6" s="714"/>
      <c r="EYB6" s="298"/>
      <c r="EYC6" s="714"/>
      <c r="EYD6" s="298"/>
      <c r="EYE6" s="714"/>
      <c r="EYF6" s="298"/>
      <c r="EYG6" s="714"/>
      <c r="EYH6" s="298"/>
      <c r="EYI6" s="714"/>
      <c r="EYJ6" s="298"/>
      <c r="EYK6" s="714"/>
      <c r="EYL6" s="298"/>
      <c r="EYM6" s="714"/>
      <c r="EYN6" s="298"/>
      <c r="EYO6" s="714"/>
      <c r="EYP6" s="298"/>
      <c r="EYQ6" s="714"/>
      <c r="EYR6" s="298"/>
      <c r="EYS6" s="714"/>
      <c r="EYT6" s="298"/>
      <c r="EYU6" s="714"/>
      <c r="EYV6" s="298"/>
      <c r="EYW6" s="714"/>
      <c r="EYX6" s="298"/>
      <c r="EYY6" s="714"/>
      <c r="EYZ6" s="298"/>
      <c r="EZA6" s="714"/>
      <c r="EZB6" s="298"/>
      <c r="EZC6" s="714"/>
      <c r="EZD6" s="298"/>
      <c r="EZE6" s="714"/>
      <c r="EZF6" s="298"/>
      <c r="EZG6" s="714"/>
      <c r="EZH6" s="298"/>
      <c r="EZI6" s="714"/>
      <c r="EZJ6" s="298"/>
      <c r="EZK6" s="714"/>
      <c r="EZL6" s="298"/>
      <c r="EZM6" s="714"/>
      <c r="EZN6" s="298"/>
      <c r="EZO6" s="714"/>
      <c r="EZP6" s="298"/>
      <c r="EZQ6" s="714"/>
      <c r="EZR6" s="298"/>
      <c r="EZS6" s="714"/>
      <c r="EZT6" s="298"/>
      <c r="EZU6" s="714"/>
      <c r="EZV6" s="298"/>
      <c r="EZW6" s="714"/>
      <c r="EZX6" s="298"/>
      <c r="EZY6" s="714"/>
      <c r="EZZ6" s="298"/>
      <c r="FAA6" s="714"/>
      <c r="FAB6" s="298"/>
      <c r="FAC6" s="714"/>
      <c r="FAD6" s="298"/>
      <c r="FAE6" s="714"/>
      <c r="FAF6" s="298"/>
      <c r="FAG6" s="714"/>
      <c r="FAH6" s="298"/>
      <c r="FAI6" s="714"/>
      <c r="FAJ6" s="298"/>
      <c r="FAK6" s="714"/>
      <c r="FAL6" s="298"/>
      <c r="FAM6" s="714"/>
      <c r="FAN6" s="298"/>
      <c r="FAO6" s="714"/>
      <c r="FAP6" s="298"/>
      <c r="FAQ6" s="714"/>
      <c r="FAR6" s="298"/>
      <c r="FAS6" s="714"/>
      <c r="FAT6" s="298"/>
      <c r="FAU6" s="714"/>
      <c r="FAV6" s="298"/>
      <c r="FAW6" s="714"/>
      <c r="FAX6" s="298"/>
      <c r="FAY6" s="714"/>
      <c r="FAZ6" s="298"/>
      <c r="FBA6" s="714"/>
      <c r="FBB6" s="298"/>
      <c r="FBC6" s="714"/>
      <c r="FBD6" s="298"/>
      <c r="FBE6" s="714"/>
      <c r="FBF6" s="298"/>
      <c r="FBG6" s="714"/>
      <c r="FBH6" s="298"/>
      <c r="FBI6" s="714"/>
      <c r="FBJ6" s="298"/>
      <c r="FBK6" s="714"/>
      <c r="FBL6" s="298"/>
      <c r="FBM6" s="714"/>
      <c r="FBN6" s="298"/>
      <c r="FBO6" s="714"/>
      <c r="FBP6" s="298"/>
      <c r="FBQ6" s="714"/>
      <c r="FBR6" s="298"/>
      <c r="FBS6" s="714"/>
      <c r="FBT6" s="298"/>
      <c r="FBU6" s="714"/>
      <c r="FBV6" s="298"/>
      <c r="FBW6" s="714"/>
      <c r="FBX6" s="298"/>
      <c r="FBY6" s="714"/>
      <c r="FBZ6" s="298"/>
      <c r="FCA6" s="714"/>
      <c r="FCB6" s="298"/>
      <c r="FCC6" s="714"/>
      <c r="FCD6" s="298"/>
      <c r="FCE6" s="714"/>
      <c r="FCF6" s="298"/>
      <c r="FCG6" s="714"/>
      <c r="FCH6" s="298"/>
      <c r="FCI6" s="714"/>
      <c r="FCJ6" s="298"/>
      <c r="FCK6" s="714"/>
      <c r="FCL6" s="298"/>
      <c r="FCM6" s="714"/>
      <c r="FCN6" s="298"/>
      <c r="FCO6" s="714"/>
      <c r="FCP6" s="298"/>
      <c r="FCQ6" s="714"/>
      <c r="FCR6" s="298"/>
      <c r="FCS6" s="714"/>
      <c r="FCT6" s="298"/>
      <c r="FCU6" s="714"/>
      <c r="FCV6" s="298"/>
      <c r="FCW6" s="714"/>
      <c r="FCX6" s="298"/>
      <c r="FCY6" s="714"/>
      <c r="FCZ6" s="298"/>
      <c r="FDA6" s="714"/>
      <c r="FDB6" s="298"/>
      <c r="FDC6" s="714"/>
      <c r="FDD6" s="298"/>
      <c r="FDE6" s="714"/>
      <c r="FDF6" s="298"/>
      <c r="FDG6" s="714"/>
      <c r="FDH6" s="298"/>
      <c r="FDI6" s="714"/>
      <c r="FDJ6" s="298"/>
      <c r="FDK6" s="714"/>
      <c r="FDL6" s="298"/>
      <c r="FDM6" s="714"/>
      <c r="FDN6" s="298"/>
      <c r="FDO6" s="714"/>
      <c r="FDP6" s="298"/>
      <c r="FDQ6" s="714"/>
      <c r="FDR6" s="298"/>
      <c r="FDS6" s="714"/>
      <c r="FDT6" s="298"/>
      <c r="FDU6" s="714"/>
      <c r="FDV6" s="298"/>
      <c r="FDW6" s="714"/>
      <c r="FDX6" s="298"/>
      <c r="FDY6" s="714"/>
      <c r="FDZ6" s="298"/>
      <c r="FEA6" s="714"/>
      <c r="FEB6" s="298"/>
      <c r="FEC6" s="714"/>
      <c r="FED6" s="298"/>
      <c r="FEE6" s="714"/>
      <c r="FEF6" s="298"/>
      <c r="FEG6" s="714"/>
      <c r="FEH6" s="298"/>
      <c r="FEI6" s="714"/>
      <c r="FEJ6" s="298"/>
      <c r="FEK6" s="714"/>
      <c r="FEL6" s="298"/>
      <c r="FEM6" s="714"/>
      <c r="FEN6" s="298"/>
      <c r="FEO6" s="714"/>
      <c r="FEP6" s="298"/>
      <c r="FEQ6" s="714"/>
      <c r="FER6" s="298"/>
      <c r="FES6" s="714"/>
      <c r="FET6" s="298"/>
      <c r="FEU6" s="714"/>
      <c r="FEV6" s="298"/>
      <c r="FEW6" s="714"/>
      <c r="FEX6" s="298"/>
      <c r="FEY6" s="714"/>
      <c r="FEZ6" s="298"/>
      <c r="FFA6" s="714"/>
      <c r="FFB6" s="298"/>
      <c r="FFC6" s="714"/>
      <c r="FFD6" s="298"/>
      <c r="FFE6" s="714"/>
      <c r="FFF6" s="298"/>
      <c r="FFG6" s="714"/>
      <c r="FFH6" s="298"/>
      <c r="FFI6" s="714"/>
      <c r="FFJ6" s="298"/>
      <c r="FFK6" s="714"/>
      <c r="FFL6" s="298"/>
      <c r="FFM6" s="714"/>
      <c r="FFN6" s="298"/>
      <c r="FFO6" s="714"/>
      <c r="FFP6" s="298"/>
      <c r="FFQ6" s="714"/>
      <c r="FFR6" s="298"/>
      <c r="FFS6" s="714"/>
      <c r="FFT6" s="298"/>
      <c r="FFU6" s="714"/>
      <c r="FFV6" s="298"/>
      <c r="FFW6" s="714"/>
      <c r="FFX6" s="298"/>
      <c r="FFY6" s="714"/>
      <c r="FFZ6" s="298"/>
      <c r="FGA6" s="714"/>
      <c r="FGB6" s="298"/>
      <c r="FGC6" s="714"/>
      <c r="FGD6" s="298"/>
      <c r="FGE6" s="714"/>
      <c r="FGF6" s="298"/>
      <c r="FGG6" s="714"/>
      <c r="FGH6" s="298"/>
      <c r="FGI6" s="714"/>
      <c r="FGJ6" s="298"/>
      <c r="FGK6" s="714"/>
      <c r="FGL6" s="298"/>
      <c r="FGM6" s="714"/>
      <c r="FGN6" s="298"/>
      <c r="FGO6" s="714"/>
      <c r="FGP6" s="298"/>
      <c r="FGQ6" s="714"/>
      <c r="FGR6" s="298"/>
      <c r="FGS6" s="714"/>
      <c r="FGT6" s="298"/>
      <c r="FGU6" s="714"/>
      <c r="FGV6" s="298"/>
      <c r="FGW6" s="714"/>
      <c r="FGX6" s="298"/>
      <c r="FGY6" s="714"/>
      <c r="FGZ6" s="298"/>
      <c r="FHA6" s="714"/>
      <c r="FHB6" s="298"/>
      <c r="FHC6" s="714"/>
      <c r="FHD6" s="298"/>
      <c r="FHE6" s="714"/>
      <c r="FHF6" s="298"/>
      <c r="FHG6" s="714"/>
      <c r="FHH6" s="298"/>
      <c r="FHI6" s="714"/>
      <c r="FHJ6" s="298"/>
      <c r="FHK6" s="714"/>
      <c r="FHL6" s="298"/>
      <c r="FHM6" s="714"/>
      <c r="FHN6" s="298"/>
      <c r="FHO6" s="714"/>
      <c r="FHP6" s="298"/>
      <c r="FHQ6" s="714"/>
      <c r="FHR6" s="298"/>
      <c r="FHS6" s="714"/>
      <c r="FHT6" s="298"/>
      <c r="FHU6" s="714"/>
      <c r="FHV6" s="298"/>
      <c r="FHW6" s="714"/>
      <c r="FHX6" s="298"/>
      <c r="FHY6" s="714"/>
      <c r="FHZ6" s="298"/>
      <c r="FIA6" s="714"/>
      <c r="FIB6" s="298"/>
      <c r="FIC6" s="714"/>
      <c r="FID6" s="298"/>
      <c r="FIE6" s="714"/>
      <c r="FIF6" s="298"/>
      <c r="FIG6" s="714"/>
      <c r="FIH6" s="298"/>
      <c r="FII6" s="714"/>
      <c r="FIJ6" s="298"/>
      <c r="FIK6" s="714"/>
      <c r="FIL6" s="298"/>
      <c r="FIM6" s="714"/>
      <c r="FIN6" s="298"/>
      <c r="FIO6" s="714"/>
      <c r="FIP6" s="298"/>
      <c r="FIQ6" s="714"/>
      <c r="FIR6" s="298"/>
      <c r="FIS6" s="714"/>
      <c r="FIT6" s="298"/>
      <c r="FIU6" s="714"/>
      <c r="FIV6" s="298"/>
      <c r="FIW6" s="714"/>
      <c r="FIX6" s="298"/>
      <c r="FIY6" s="714"/>
      <c r="FIZ6" s="298"/>
      <c r="FJA6" s="714"/>
      <c r="FJB6" s="298"/>
      <c r="FJC6" s="714"/>
      <c r="FJD6" s="298"/>
      <c r="FJE6" s="714"/>
      <c r="FJF6" s="298"/>
      <c r="FJG6" s="714"/>
      <c r="FJH6" s="298"/>
      <c r="FJI6" s="714"/>
      <c r="FJJ6" s="298"/>
      <c r="FJK6" s="714"/>
      <c r="FJL6" s="298"/>
      <c r="FJM6" s="714"/>
      <c r="FJN6" s="298"/>
      <c r="FJO6" s="714"/>
      <c r="FJP6" s="298"/>
      <c r="FJQ6" s="714"/>
      <c r="FJR6" s="298"/>
      <c r="FJS6" s="714"/>
      <c r="FJT6" s="298"/>
      <c r="FJU6" s="714"/>
      <c r="FJV6" s="298"/>
      <c r="FJW6" s="714"/>
      <c r="FJX6" s="298"/>
      <c r="FJY6" s="714"/>
      <c r="FJZ6" s="298"/>
      <c r="FKA6" s="714"/>
      <c r="FKB6" s="298"/>
      <c r="FKC6" s="714"/>
      <c r="FKD6" s="298"/>
      <c r="FKE6" s="714"/>
      <c r="FKF6" s="298"/>
      <c r="FKG6" s="714"/>
      <c r="FKH6" s="298"/>
      <c r="FKI6" s="714"/>
      <c r="FKJ6" s="298"/>
      <c r="FKK6" s="714"/>
      <c r="FKL6" s="298"/>
      <c r="FKM6" s="714"/>
      <c r="FKN6" s="298"/>
      <c r="FKO6" s="714"/>
      <c r="FKP6" s="298"/>
      <c r="FKQ6" s="714"/>
      <c r="FKR6" s="298"/>
      <c r="FKS6" s="714"/>
      <c r="FKT6" s="298"/>
      <c r="FKU6" s="714"/>
      <c r="FKV6" s="298"/>
      <c r="FKW6" s="714"/>
      <c r="FKX6" s="298"/>
      <c r="FKY6" s="714"/>
      <c r="FKZ6" s="298"/>
      <c r="FLA6" s="714"/>
      <c r="FLB6" s="298"/>
      <c r="FLC6" s="714"/>
      <c r="FLD6" s="298"/>
      <c r="FLE6" s="714"/>
      <c r="FLF6" s="298"/>
      <c r="FLG6" s="714"/>
      <c r="FLH6" s="298"/>
      <c r="FLI6" s="714"/>
      <c r="FLJ6" s="298"/>
      <c r="FLK6" s="714"/>
      <c r="FLL6" s="298"/>
      <c r="FLM6" s="714"/>
      <c r="FLN6" s="298"/>
      <c r="FLO6" s="714"/>
      <c r="FLP6" s="298"/>
      <c r="FLQ6" s="714"/>
      <c r="FLR6" s="298"/>
      <c r="FLS6" s="714"/>
      <c r="FLT6" s="298"/>
      <c r="FLU6" s="714"/>
      <c r="FLV6" s="298"/>
      <c r="FLW6" s="714"/>
      <c r="FLX6" s="298"/>
      <c r="FLY6" s="714"/>
      <c r="FLZ6" s="298"/>
      <c r="FMA6" s="714"/>
      <c r="FMB6" s="298"/>
      <c r="FMC6" s="714"/>
      <c r="FMD6" s="298"/>
      <c r="FME6" s="714"/>
      <c r="FMF6" s="298"/>
      <c r="FMG6" s="714"/>
      <c r="FMH6" s="298"/>
      <c r="FMI6" s="714"/>
      <c r="FMJ6" s="298"/>
      <c r="FMK6" s="714"/>
      <c r="FML6" s="298"/>
      <c r="FMM6" s="714"/>
      <c r="FMN6" s="298"/>
      <c r="FMO6" s="714"/>
      <c r="FMP6" s="298"/>
      <c r="FMQ6" s="714"/>
      <c r="FMR6" s="298"/>
      <c r="FMS6" s="714"/>
      <c r="FMT6" s="298"/>
      <c r="FMU6" s="714"/>
      <c r="FMV6" s="298"/>
      <c r="FMW6" s="714"/>
      <c r="FMX6" s="298"/>
      <c r="FMY6" s="714"/>
      <c r="FMZ6" s="298"/>
      <c r="FNA6" s="714"/>
      <c r="FNB6" s="298"/>
      <c r="FNC6" s="714"/>
      <c r="FND6" s="298"/>
      <c r="FNE6" s="714"/>
      <c r="FNF6" s="298"/>
      <c r="FNG6" s="714"/>
      <c r="FNH6" s="298"/>
      <c r="FNI6" s="714"/>
      <c r="FNJ6" s="298"/>
      <c r="FNK6" s="714"/>
      <c r="FNL6" s="298"/>
      <c r="FNM6" s="714"/>
      <c r="FNN6" s="298"/>
      <c r="FNO6" s="714"/>
      <c r="FNP6" s="298"/>
      <c r="FNQ6" s="714"/>
      <c r="FNR6" s="298"/>
      <c r="FNS6" s="714"/>
      <c r="FNT6" s="298"/>
      <c r="FNU6" s="714"/>
      <c r="FNV6" s="298"/>
      <c r="FNW6" s="714"/>
      <c r="FNX6" s="298"/>
      <c r="FNY6" s="714"/>
      <c r="FNZ6" s="298"/>
      <c r="FOA6" s="714"/>
      <c r="FOB6" s="298"/>
      <c r="FOC6" s="714"/>
      <c r="FOD6" s="298"/>
      <c r="FOE6" s="714"/>
      <c r="FOF6" s="298"/>
      <c r="FOG6" s="714"/>
      <c r="FOH6" s="298"/>
      <c r="FOI6" s="714"/>
      <c r="FOJ6" s="298"/>
      <c r="FOK6" s="714"/>
      <c r="FOL6" s="298"/>
      <c r="FOM6" s="714"/>
      <c r="FON6" s="298"/>
      <c r="FOO6" s="714"/>
      <c r="FOP6" s="298"/>
      <c r="FOQ6" s="714"/>
      <c r="FOR6" s="298"/>
      <c r="FOS6" s="714"/>
      <c r="FOT6" s="298"/>
      <c r="FOU6" s="714"/>
      <c r="FOV6" s="298"/>
      <c r="FOW6" s="714"/>
      <c r="FOX6" s="298"/>
      <c r="FOY6" s="714"/>
      <c r="FOZ6" s="298"/>
      <c r="FPA6" s="714"/>
      <c r="FPB6" s="298"/>
      <c r="FPC6" s="714"/>
      <c r="FPD6" s="298"/>
      <c r="FPE6" s="714"/>
      <c r="FPF6" s="298"/>
      <c r="FPG6" s="714"/>
      <c r="FPH6" s="298"/>
      <c r="FPI6" s="714"/>
      <c r="FPJ6" s="298"/>
      <c r="FPK6" s="714"/>
      <c r="FPL6" s="298"/>
      <c r="FPM6" s="714"/>
      <c r="FPN6" s="298"/>
      <c r="FPO6" s="714"/>
      <c r="FPP6" s="298"/>
      <c r="FPQ6" s="714"/>
      <c r="FPR6" s="298"/>
      <c r="FPS6" s="714"/>
      <c r="FPT6" s="298"/>
      <c r="FPU6" s="714"/>
      <c r="FPV6" s="298"/>
      <c r="FPW6" s="714"/>
      <c r="FPX6" s="298"/>
      <c r="FPY6" s="714"/>
      <c r="FPZ6" s="298"/>
      <c r="FQA6" s="714"/>
      <c r="FQB6" s="298"/>
      <c r="FQC6" s="714"/>
      <c r="FQD6" s="298"/>
      <c r="FQE6" s="714"/>
      <c r="FQF6" s="298"/>
      <c r="FQG6" s="714"/>
      <c r="FQH6" s="298"/>
      <c r="FQI6" s="714"/>
      <c r="FQJ6" s="298"/>
      <c r="FQK6" s="714"/>
      <c r="FQL6" s="298"/>
      <c r="FQM6" s="714"/>
      <c r="FQN6" s="298"/>
      <c r="FQO6" s="714"/>
      <c r="FQP6" s="298"/>
      <c r="FQQ6" s="714"/>
      <c r="FQR6" s="298"/>
      <c r="FQS6" s="714"/>
      <c r="FQT6" s="298"/>
      <c r="FQU6" s="714"/>
      <c r="FQV6" s="298"/>
      <c r="FQW6" s="714"/>
      <c r="FQX6" s="298"/>
      <c r="FQY6" s="714"/>
      <c r="FQZ6" s="298"/>
      <c r="FRA6" s="714"/>
      <c r="FRB6" s="298"/>
      <c r="FRC6" s="714"/>
      <c r="FRD6" s="298"/>
      <c r="FRE6" s="714"/>
      <c r="FRF6" s="298"/>
      <c r="FRG6" s="714"/>
      <c r="FRH6" s="298"/>
      <c r="FRI6" s="714"/>
      <c r="FRJ6" s="298"/>
      <c r="FRK6" s="714"/>
      <c r="FRL6" s="298"/>
      <c r="FRM6" s="714"/>
      <c r="FRN6" s="298"/>
      <c r="FRO6" s="714"/>
      <c r="FRP6" s="298"/>
      <c r="FRQ6" s="714"/>
      <c r="FRR6" s="298"/>
      <c r="FRS6" s="714"/>
      <c r="FRT6" s="298"/>
      <c r="FRU6" s="714"/>
      <c r="FRV6" s="298"/>
      <c r="FRW6" s="714"/>
      <c r="FRX6" s="298"/>
      <c r="FRY6" s="714"/>
      <c r="FRZ6" s="298"/>
      <c r="FSA6" s="714"/>
      <c r="FSB6" s="298"/>
      <c r="FSC6" s="714"/>
      <c r="FSD6" s="298"/>
      <c r="FSE6" s="714"/>
      <c r="FSF6" s="298"/>
      <c r="FSG6" s="714"/>
      <c r="FSH6" s="298"/>
      <c r="FSI6" s="714"/>
      <c r="FSJ6" s="298"/>
      <c r="FSK6" s="714"/>
      <c r="FSL6" s="298"/>
      <c r="FSM6" s="714"/>
      <c r="FSN6" s="298"/>
      <c r="FSO6" s="714"/>
      <c r="FSP6" s="298"/>
      <c r="FSQ6" s="714"/>
      <c r="FSR6" s="298"/>
      <c r="FSS6" s="714"/>
      <c r="FST6" s="298"/>
      <c r="FSU6" s="714"/>
      <c r="FSV6" s="298"/>
      <c r="FSW6" s="714"/>
      <c r="FSX6" s="298"/>
      <c r="FSY6" s="714"/>
      <c r="FSZ6" s="298"/>
      <c r="FTA6" s="714"/>
      <c r="FTB6" s="298"/>
      <c r="FTC6" s="714"/>
      <c r="FTD6" s="298"/>
      <c r="FTE6" s="714"/>
      <c r="FTF6" s="298"/>
      <c r="FTG6" s="714"/>
      <c r="FTH6" s="298"/>
      <c r="FTI6" s="714"/>
      <c r="FTJ6" s="298"/>
      <c r="FTK6" s="714"/>
      <c r="FTL6" s="298"/>
      <c r="FTM6" s="714"/>
      <c r="FTN6" s="298"/>
      <c r="FTO6" s="714"/>
      <c r="FTP6" s="298"/>
      <c r="FTQ6" s="714"/>
      <c r="FTR6" s="298"/>
      <c r="FTS6" s="714"/>
      <c r="FTT6" s="298"/>
      <c r="FTU6" s="714"/>
      <c r="FTV6" s="298"/>
      <c r="FTW6" s="714"/>
      <c r="FTX6" s="298"/>
      <c r="FTY6" s="714"/>
      <c r="FTZ6" s="298"/>
      <c r="FUA6" s="714"/>
      <c r="FUB6" s="298"/>
      <c r="FUC6" s="714"/>
      <c r="FUD6" s="298"/>
      <c r="FUE6" s="714"/>
      <c r="FUF6" s="298"/>
      <c r="FUG6" s="714"/>
      <c r="FUH6" s="298"/>
      <c r="FUI6" s="714"/>
      <c r="FUJ6" s="298"/>
      <c r="FUK6" s="714"/>
      <c r="FUL6" s="298"/>
      <c r="FUM6" s="714"/>
      <c r="FUN6" s="298"/>
      <c r="FUO6" s="714"/>
      <c r="FUP6" s="298"/>
      <c r="FUQ6" s="714"/>
      <c r="FUR6" s="298"/>
      <c r="FUS6" s="714"/>
      <c r="FUT6" s="298"/>
      <c r="FUU6" s="714"/>
      <c r="FUV6" s="298"/>
      <c r="FUW6" s="714"/>
      <c r="FUX6" s="298"/>
      <c r="FUY6" s="714"/>
      <c r="FUZ6" s="298"/>
      <c r="FVA6" s="714"/>
      <c r="FVB6" s="298"/>
      <c r="FVC6" s="714"/>
      <c r="FVD6" s="298"/>
      <c r="FVE6" s="714"/>
      <c r="FVF6" s="298"/>
      <c r="FVG6" s="714"/>
      <c r="FVH6" s="298"/>
      <c r="FVI6" s="714"/>
      <c r="FVJ6" s="298"/>
      <c r="FVK6" s="714"/>
      <c r="FVL6" s="298"/>
      <c r="FVM6" s="714"/>
      <c r="FVN6" s="298"/>
      <c r="FVO6" s="714"/>
      <c r="FVP6" s="298"/>
      <c r="FVQ6" s="714"/>
      <c r="FVR6" s="298"/>
      <c r="FVS6" s="714"/>
      <c r="FVT6" s="298"/>
      <c r="FVU6" s="714"/>
      <c r="FVV6" s="298"/>
      <c r="FVW6" s="714"/>
      <c r="FVX6" s="298"/>
      <c r="FVY6" s="714"/>
      <c r="FVZ6" s="298"/>
      <c r="FWA6" s="714"/>
      <c r="FWB6" s="298"/>
      <c r="FWC6" s="714"/>
      <c r="FWD6" s="298"/>
      <c r="FWE6" s="714"/>
      <c r="FWF6" s="298"/>
      <c r="FWG6" s="714"/>
      <c r="FWH6" s="298"/>
      <c r="FWI6" s="714"/>
      <c r="FWJ6" s="298"/>
      <c r="FWK6" s="714"/>
      <c r="FWL6" s="298"/>
      <c r="FWM6" s="714"/>
      <c r="FWN6" s="298"/>
      <c r="FWO6" s="714"/>
      <c r="FWP6" s="298"/>
      <c r="FWQ6" s="714"/>
      <c r="FWR6" s="298"/>
      <c r="FWS6" s="714"/>
      <c r="FWT6" s="298"/>
      <c r="FWU6" s="714"/>
      <c r="FWV6" s="298"/>
      <c r="FWW6" s="714"/>
      <c r="FWX6" s="298"/>
      <c r="FWY6" s="714"/>
      <c r="FWZ6" s="298"/>
      <c r="FXA6" s="714"/>
      <c r="FXB6" s="298"/>
      <c r="FXC6" s="714"/>
      <c r="FXD6" s="298"/>
      <c r="FXE6" s="714"/>
      <c r="FXF6" s="298"/>
      <c r="FXG6" s="714"/>
      <c r="FXH6" s="298"/>
      <c r="FXI6" s="714"/>
      <c r="FXJ6" s="298"/>
      <c r="FXK6" s="714"/>
      <c r="FXL6" s="298"/>
      <c r="FXM6" s="714"/>
      <c r="FXN6" s="298"/>
      <c r="FXO6" s="714"/>
      <c r="FXP6" s="298"/>
      <c r="FXQ6" s="714"/>
      <c r="FXR6" s="298"/>
      <c r="FXS6" s="714"/>
      <c r="FXT6" s="298"/>
      <c r="FXU6" s="714"/>
      <c r="FXV6" s="298"/>
      <c r="FXW6" s="714"/>
      <c r="FXX6" s="298"/>
      <c r="FXY6" s="714"/>
      <c r="FXZ6" s="298"/>
      <c r="FYA6" s="714"/>
      <c r="FYB6" s="298"/>
      <c r="FYC6" s="714"/>
      <c r="FYD6" s="298"/>
      <c r="FYE6" s="714"/>
      <c r="FYF6" s="298"/>
      <c r="FYG6" s="714"/>
      <c r="FYH6" s="298"/>
      <c r="FYI6" s="714"/>
      <c r="FYJ6" s="298"/>
      <c r="FYK6" s="714"/>
      <c r="FYL6" s="298"/>
      <c r="FYM6" s="714"/>
      <c r="FYN6" s="298"/>
      <c r="FYO6" s="714"/>
      <c r="FYP6" s="298"/>
      <c r="FYQ6" s="714"/>
      <c r="FYR6" s="298"/>
      <c r="FYS6" s="714"/>
      <c r="FYT6" s="298"/>
      <c r="FYU6" s="714"/>
      <c r="FYV6" s="298"/>
      <c r="FYW6" s="714"/>
      <c r="FYX6" s="298"/>
      <c r="FYY6" s="714"/>
      <c r="FYZ6" s="298"/>
      <c r="FZA6" s="714"/>
      <c r="FZB6" s="298"/>
      <c r="FZC6" s="714"/>
      <c r="FZD6" s="298"/>
      <c r="FZE6" s="714"/>
      <c r="FZF6" s="298"/>
      <c r="FZG6" s="714"/>
      <c r="FZH6" s="298"/>
      <c r="FZI6" s="714"/>
      <c r="FZJ6" s="298"/>
      <c r="FZK6" s="714"/>
      <c r="FZL6" s="298"/>
      <c r="FZM6" s="714"/>
      <c r="FZN6" s="298"/>
      <c r="FZO6" s="714"/>
      <c r="FZP6" s="298"/>
      <c r="FZQ6" s="714"/>
      <c r="FZR6" s="298"/>
      <c r="FZS6" s="714"/>
      <c r="FZT6" s="298"/>
      <c r="FZU6" s="714"/>
      <c r="FZV6" s="298"/>
      <c r="FZW6" s="714"/>
      <c r="FZX6" s="298"/>
      <c r="FZY6" s="714"/>
      <c r="FZZ6" s="298"/>
      <c r="GAA6" s="714"/>
      <c r="GAB6" s="298"/>
      <c r="GAC6" s="714"/>
      <c r="GAD6" s="298"/>
      <c r="GAE6" s="714"/>
      <c r="GAF6" s="298"/>
      <c r="GAG6" s="714"/>
      <c r="GAH6" s="298"/>
      <c r="GAI6" s="714"/>
      <c r="GAJ6" s="298"/>
      <c r="GAK6" s="714"/>
      <c r="GAL6" s="298"/>
      <c r="GAM6" s="714"/>
      <c r="GAN6" s="298"/>
      <c r="GAO6" s="714"/>
      <c r="GAP6" s="298"/>
      <c r="GAQ6" s="714"/>
      <c r="GAR6" s="298"/>
      <c r="GAS6" s="714"/>
      <c r="GAT6" s="298"/>
      <c r="GAU6" s="714"/>
      <c r="GAV6" s="298"/>
      <c r="GAW6" s="714"/>
      <c r="GAX6" s="298"/>
      <c r="GAY6" s="714"/>
      <c r="GAZ6" s="298"/>
      <c r="GBA6" s="714"/>
      <c r="GBB6" s="298"/>
      <c r="GBC6" s="714"/>
      <c r="GBD6" s="298"/>
      <c r="GBE6" s="714"/>
      <c r="GBF6" s="298"/>
      <c r="GBG6" s="714"/>
      <c r="GBH6" s="298"/>
      <c r="GBI6" s="714"/>
      <c r="GBJ6" s="298"/>
      <c r="GBK6" s="714"/>
      <c r="GBL6" s="298"/>
      <c r="GBM6" s="714"/>
      <c r="GBN6" s="298"/>
      <c r="GBO6" s="714"/>
      <c r="GBP6" s="298"/>
      <c r="GBQ6" s="714"/>
      <c r="GBR6" s="298"/>
      <c r="GBS6" s="714"/>
      <c r="GBT6" s="298"/>
      <c r="GBU6" s="714"/>
      <c r="GBV6" s="298"/>
      <c r="GBW6" s="714"/>
      <c r="GBX6" s="298"/>
      <c r="GBY6" s="714"/>
      <c r="GBZ6" s="298"/>
      <c r="GCA6" s="714"/>
      <c r="GCB6" s="298"/>
      <c r="GCC6" s="714"/>
      <c r="GCD6" s="298"/>
      <c r="GCE6" s="714"/>
      <c r="GCF6" s="298"/>
      <c r="GCG6" s="714"/>
      <c r="GCH6" s="298"/>
      <c r="GCI6" s="714"/>
      <c r="GCJ6" s="298"/>
      <c r="GCK6" s="714"/>
      <c r="GCL6" s="298"/>
      <c r="GCM6" s="714"/>
      <c r="GCN6" s="298"/>
      <c r="GCO6" s="714"/>
      <c r="GCP6" s="298"/>
      <c r="GCQ6" s="714"/>
      <c r="GCR6" s="298"/>
      <c r="GCS6" s="714"/>
      <c r="GCT6" s="298"/>
      <c r="GCU6" s="714"/>
      <c r="GCV6" s="298"/>
      <c r="GCW6" s="714"/>
      <c r="GCX6" s="298"/>
      <c r="GCY6" s="714"/>
      <c r="GCZ6" s="298"/>
      <c r="GDA6" s="714"/>
      <c r="GDB6" s="298"/>
      <c r="GDC6" s="714"/>
      <c r="GDD6" s="298"/>
      <c r="GDE6" s="714"/>
      <c r="GDF6" s="298"/>
      <c r="GDG6" s="714"/>
      <c r="GDH6" s="298"/>
      <c r="GDI6" s="714"/>
      <c r="GDJ6" s="298"/>
      <c r="GDK6" s="714"/>
      <c r="GDL6" s="298"/>
      <c r="GDM6" s="714"/>
      <c r="GDN6" s="298"/>
      <c r="GDO6" s="714"/>
      <c r="GDP6" s="298"/>
      <c r="GDQ6" s="714"/>
      <c r="GDR6" s="298"/>
      <c r="GDS6" s="714"/>
      <c r="GDT6" s="298"/>
      <c r="GDU6" s="714"/>
      <c r="GDV6" s="298"/>
      <c r="GDW6" s="714"/>
      <c r="GDX6" s="298"/>
      <c r="GDY6" s="714"/>
      <c r="GDZ6" s="298"/>
      <c r="GEA6" s="714"/>
      <c r="GEB6" s="298"/>
      <c r="GEC6" s="714"/>
      <c r="GED6" s="298"/>
      <c r="GEE6" s="714"/>
      <c r="GEF6" s="298"/>
      <c r="GEG6" s="714"/>
      <c r="GEH6" s="298"/>
      <c r="GEI6" s="714"/>
      <c r="GEJ6" s="298"/>
      <c r="GEK6" s="714"/>
      <c r="GEL6" s="298"/>
      <c r="GEM6" s="714"/>
      <c r="GEN6" s="298"/>
      <c r="GEO6" s="714"/>
      <c r="GEP6" s="298"/>
      <c r="GEQ6" s="714"/>
      <c r="GER6" s="298"/>
      <c r="GES6" s="714"/>
      <c r="GET6" s="298"/>
      <c r="GEU6" s="714"/>
      <c r="GEV6" s="298"/>
      <c r="GEW6" s="714"/>
      <c r="GEX6" s="298"/>
      <c r="GEY6" s="714"/>
      <c r="GEZ6" s="298"/>
      <c r="GFA6" s="714"/>
      <c r="GFB6" s="298"/>
      <c r="GFC6" s="714"/>
      <c r="GFD6" s="298"/>
      <c r="GFE6" s="714"/>
      <c r="GFF6" s="298"/>
      <c r="GFG6" s="714"/>
      <c r="GFH6" s="298"/>
      <c r="GFI6" s="714"/>
      <c r="GFJ6" s="298"/>
      <c r="GFK6" s="714"/>
      <c r="GFL6" s="298"/>
      <c r="GFM6" s="714"/>
      <c r="GFN6" s="298"/>
      <c r="GFO6" s="714"/>
      <c r="GFP6" s="298"/>
      <c r="GFQ6" s="714"/>
      <c r="GFR6" s="298"/>
      <c r="GFS6" s="714"/>
      <c r="GFT6" s="298"/>
      <c r="GFU6" s="714"/>
      <c r="GFV6" s="298"/>
      <c r="GFW6" s="714"/>
      <c r="GFX6" s="298"/>
      <c r="GFY6" s="714"/>
      <c r="GFZ6" s="298"/>
      <c r="GGA6" s="714"/>
      <c r="GGB6" s="298"/>
      <c r="GGC6" s="714"/>
      <c r="GGD6" s="298"/>
      <c r="GGE6" s="714"/>
      <c r="GGF6" s="298"/>
      <c r="GGG6" s="714"/>
      <c r="GGH6" s="298"/>
      <c r="GGI6" s="714"/>
      <c r="GGJ6" s="298"/>
      <c r="GGK6" s="714"/>
      <c r="GGL6" s="298"/>
      <c r="GGM6" s="714"/>
      <c r="GGN6" s="298"/>
      <c r="GGO6" s="714"/>
      <c r="GGP6" s="298"/>
      <c r="GGQ6" s="714"/>
      <c r="GGR6" s="298"/>
      <c r="GGS6" s="714"/>
      <c r="GGT6" s="298"/>
      <c r="GGU6" s="714"/>
      <c r="GGV6" s="298"/>
      <c r="GGW6" s="714"/>
      <c r="GGX6" s="298"/>
      <c r="GGY6" s="714"/>
      <c r="GGZ6" s="298"/>
      <c r="GHA6" s="714"/>
      <c r="GHB6" s="298"/>
      <c r="GHC6" s="714"/>
      <c r="GHD6" s="298"/>
      <c r="GHE6" s="714"/>
      <c r="GHF6" s="298"/>
      <c r="GHG6" s="714"/>
      <c r="GHH6" s="298"/>
      <c r="GHI6" s="714"/>
      <c r="GHJ6" s="298"/>
      <c r="GHK6" s="714"/>
      <c r="GHL6" s="298"/>
      <c r="GHM6" s="714"/>
      <c r="GHN6" s="298"/>
      <c r="GHO6" s="714"/>
      <c r="GHP6" s="298"/>
      <c r="GHQ6" s="714"/>
      <c r="GHR6" s="298"/>
      <c r="GHS6" s="714"/>
      <c r="GHT6" s="298"/>
      <c r="GHU6" s="714"/>
      <c r="GHV6" s="298"/>
      <c r="GHW6" s="714"/>
      <c r="GHX6" s="298"/>
      <c r="GHY6" s="714"/>
      <c r="GHZ6" s="298"/>
      <c r="GIA6" s="714"/>
      <c r="GIB6" s="298"/>
      <c r="GIC6" s="714"/>
      <c r="GID6" s="298"/>
      <c r="GIE6" s="714"/>
      <c r="GIF6" s="298"/>
      <c r="GIG6" s="714"/>
      <c r="GIH6" s="298"/>
      <c r="GII6" s="714"/>
      <c r="GIJ6" s="298"/>
      <c r="GIK6" s="714"/>
      <c r="GIL6" s="298"/>
      <c r="GIM6" s="714"/>
      <c r="GIN6" s="298"/>
      <c r="GIO6" s="714"/>
      <c r="GIP6" s="298"/>
      <c r="GIQ6" s="714"/>
      <c r="GIR6" s="298"/>
      <c r="GIS6" s="714"/>
      <c r="GIT6" s="298"/>
      <c r="GIU6" s="714"/>
      <c r="GIV6" s="298"/>
      <c r="GIW6" s="714"/>
      <c r="GIX6" s="298"/>
      <c r="GIY6" s="714"/>
      <c r="GIZ6" s="298"/>
      <c r="GJA6" s="714"/>
      <c r="GJB6" s="298"/>
      <c r="GJC6" s="714"/>
      <c r="GJD6" s="298"/>
      <c r="GJE6" s="714"/>
      <c r="GJF6" s="298"/>
      <c r="GJG6" s="714"/>
      <c r="GJH6" s="298"/>
      <c r="GJI6" s="714"/>
      <c r="GJJ6" s="298"/>
      <c r="GJK6" s="714"/>
      <c r="GJL6" s="298"/>
      <c r="GJM6" s="714"/>
      <c r="GJN6" s="298"/>
      <c r="GJO6" s="714"/>
      <c r="GJP6" s="298"/>
      <c r="GJQ6" s="714"/>
      <c r="GJR6" s="298"/>
      <c r="GJS6" s="714"/>
      <c r="GJT6" s="298"/>
      <c r="GJU6" s="714"/>
      <c r="GJV6" s="298"/>
      <c r="GJW6" s="714"/>
      <c r="GJX6" s="298"/>
      <c r="GJY6" s="714"/>
      <c r="GJZ6" s="298"/>
      <c r="GKA6" s="714"/>
      <c r="GKB6" s="298"/>
      <c r="GKC6" s="714"/>
      <c r="GKD6" s="298"/>
      <c r="GKE6" s="714"/>
      <c r="GKF6" s="298"/>
      <c r="GKG6" s="714"/>
      <c r="GKH6" s="298"/>
      <c r="GKI6" s="714"/>
      <c r="GKJ6" s="298"/>
      <c r="GKK6" s="714"/>
      <c r="GKL6" s="298"/>
      <c r="GKM6" s="714"/>
      <c r="GKN6" s="298"/>
      <c r="GKO6" s="714"/>
      <c r="GKP6" s="298"/>
      <c r="GKQ6" s="714"/>
      <c r="GKR6" s="298"/>
      <c r="GKS6" s="714"/>
      <c r="GKT6" s="298"/>
      <c r="GKU6" s="714"/>
      <c r="GKV6" s="298"/>
      <c r="GKW6" s="714"/>
      <c r="GKX6" s="298"/>
      <c r="GKY6" s="714"/>
      <c r="GKZ6" s="298"/>
      <c r="GLA6" s="714"/>
      <c r="GLB6" s="298"/>
      <c r="GLC6" s="714"/>
      <c r="GLD6" s="298"/>
      <c r="GLE6" s="714"/>
      <c r="GLF6" s="298"/>
      <c r="GLG6" s="714"/>
      <c r="GLH6" s="298"/>
      <c r="GLI6" s="714"/>
      <c r="GLJ6" s="298"/>
      <c r="GLK6" s="714"/>
      <c r="GLL6" s="298"/>
      <c r="GLM6" s="714"/>
      <c r="GLN6" s="298"/>
      <c r="GLO6" s="714"/>
      <c r="GLP6" s="298"/>
      <c r="GLQ6" s="714"/>
      <c r="GLR6" s="298"/>
      <c r="GLS6" s="714"/>
      <c r="GLT6" s="298"/>
      <c r="GLU6" s="714"/>
      <c r="GLV6" s="298"/>
      <c r="GLW6" s="714"/>
      <c r="GLX6" s="298"/>
      <c r="GLY6" s="714"/>
      <c r="GLZ6" s="298"/>
      <c r="GMA6" s="714"/>
      <c r="GMB6" s="298"/>
      <c r="GMC6" s="714"/>
      <c r="GMD6" s="298"/>
      <c r="GME6" s="714"/>
      <c r="GMF6" s="298"/>
      <c r="GMG6" s="714"/>
      <c r="GMH6" s="298"/>
      <c r="GMI6" s="714"/>
      <c r="GMJ6" s="298"/>
      <c r="GMK6" s="714"/>
      <c r="GML6" s="298"/>
      <c r="GMM6" s="714"/>
      <c r="GMN6" s="298"/>
      <c r="GMO6" s="714"/>
      <c r="GMP6" s="298"/>
      <c r="GMQ6" s="714"/>
      <c r="GMR6" s="298"/>
      <c r="GMS6" s="714"/>
      <c r="GMT6" s="298"/>
      <c r="GMU6" s="714"/>
      <c r="GMV6" s="298"/>
      <c r="GMW6" s="714"/>
      <c r="GMX6" s="298"/>
      <c r="GMY6" s="714"/>
      <c r="GMZ6" s="298"/>
      <c r="GNA6" s="714"/>
      <c r="GNB6" s="298"/>
      <c r="GNC6" s="714"/>
      <c r="GND6" s="298"/>
      <c r="GNE6" s="714"/>
      <c r="GNF6" s="298"/>
      <c r="GNG6" s="714"/>
      <c r="GNH6" s="298"/>
      <c r="GNI6" s="714"/>
      <c r="GNJ6" s="298"/>
      <c r="GNK6" s="714"/>
      <c r="GNL6" s="298"/>
      <c r="GNM6" s="714"/>
      <c r="GNN6" s="298"/>
      <c r="GNO6" s="714"/>
      <c r="GNP6" s="298"/>
      <c r="GNQ6" s="714"/>
      <c r="GNR6" s="298"/>
      <c r="GNS6" s="714"/>
      <c r="GNT6" s="298"/>
      <c r="GNU6" s="714"/>
      <c r="GNV6" s="298"/>
      <c r="GNW6" s="714"/>
      <c r="GNX6" s="298"/>
      <c r="GNY6" s="714"/>
      <c r="GNZ6" s="298"/>
      <c r="GOA6" s="714"/>
      <c r="GOB6" s="298"/>
      <c r="GOC6" s="714"/>
      <c r="GOD6" s="298"/>
      <c r="GOE6" s="714"/>
      <c r="GOF6" s="298"/>
      <c r="GOG6" s="714"/>
      <c r="GOH6" s="298"/>
      <c r="GOI6" s="714"/>
      <c r="GOJ6" s="298"/>
      <c r="GOK6" s="714"/>
      <c r="GOL6" s="298"/>
      <c r="GOM6" s="714"/>
      <c r="GON6" s="298"/>
      <c r="GOO6" s="714"/>
      <c r="GOP6" s="298"/>
      <c r="GOQ6" s="714"/>
      <c r="GOR6" s="298"/>
      <c r="GOS6" s="714"/>
      <c r="GOT6" s="298"/>
      <c r="GOU6" s="714"/>
      <c r="GOV6" s="298"/>
      <c r="GOW6" s="714"/>
      <c r="GOX6" s="298"/>
      <c r="GOY6" s="714"/>
      <c r="GOZ6" s="298"/>
      <c r="GPA6" s="714"/>
      <c r="GPB6" s="298"/>
      <c r="GPC6" s="714"/>
      <c r="GPD6" s="298"/>
      <c r="GPE6" s="714"/>
      <c r="GPF6" s="298"/>
      <c r="GPG6" s="714"/>
      <c r="GPH6" s="298"/>
      <c r="GPI6" s="714"/>
      <c r="GPJ6" s="298"/>
      <c r="GPK6" s="714"/>
      <c r="GPL6" s="298"/>
      <c r="GPM6" s="714"/>
      <c r="GPN6" s="298"/>
      <c r="GPO6" s="714"/>
      <c r="GPP6" s="298"/>
      <c r="GPQ6" s="714"/>
      <c r="GPR6" s="298"/>
      <c r="GPS6" s="714"/>
      <c r="GPT6" s="298"/>
      <c r="GPU6" s="714"/>
      <c r="GPV6" s="298"/>
      <c r="GPW6" s="714"/>
      <c r="GPX6" s="298"/>
      <c r="GPY6" s="714"/>
      <c r="GPZ6" s="298"/>
      <c r="GQA6" s="714"/>
      <c r="GQB6" s="298"/>
      <c r="GQC6" s="714"/>
      <c r="GQD6" s="298"/>
      <c r="GQE6" s="714"/>
      <c r="GQF6" s="298"/>
      <c r="GQG6" s="714"/>
      <c r="GQH6" s="298"/>
      <c r="GQI6" s="714"/>
      <c r="GQJ6" s="298"/>
      <c r="GQK6" s="714"/>
      <c r="GQL6" s="298"/>
      <c r="GQM6" s="714"/>
      <c r="GQN6" s="298"/>
      <c r="GQO6" s="714"/>
      <c r="GQP6" s="298"/>
      <c r="GQQ6" s="714"/>
      <c r="GQR6" s="298"/>
      <c r="GQS6" s="714"/>
      <c r="GQT6" s="298"/>
      <c r="GQU6" s="714"/>
      <c r="GQV6" s="298"/>
      <c r="GQW6" s="714"/>
      <c r="GQX6" s="298"/>
      <c r="GQY6" s="714"/>
      <c r="GQZ6" s="298"/>
      <c r="GRA6" s="714"/>
      <c r="GRB6" s="298"/>
      <c r="GRC6" s="714"/>
      <c r="GRD6" s="298"/>
      <c r="GRE6" s="714"/>
      <c r="GRF6" s="298"/>
      <c r="GRG6" s="714"/>
      <c r="GRH6" s="298"/>
      <c r="GRI6" s="714"/>
      <c r="GRJ6" s="298"/>
      <c r="GRK6" s="714"/>
      <c r="GRL6" s="298"/>
      <c r="GRM6" s="714"/>
      <c r="GRN6" s="298"/>
      <c r="GRO6" s="714"/>
      <c r="GRP6" s="298"/>
      <c r="GRQ6" s="714"/>
      <c r="GRR6" s="298"/>
      <c r="GRS6" s="714"/>
      <c r="GRT6" s="298"/>
      <c r="GRU6" s="714"/>
      <c r="GRV6" s="298"/>
      <c r="GRW6" s="714"/>
      <c r="GRX6" s="298"/>
      <c r="GRY6" s="714"/>
      <c r="GRZ6" s="298"/>
      <c r="GSA6" s="714"/>
      <c r="GSB6" s="298"/>
      <c r="GSC6" s="714"/>
      <c r="GSD6" s="298"/>
      <c r="GSE6" s="714"/>
      <c r="GSF6" s="298"/>
      <c r="GSG6" s="714"/>
      <c r="GSH6" s="298"/>
      <c r="GSI6" s="714"/>
      <c r="GSJ6" s="298"/>
      <c r="GSK6" s="714"/>
      <c r="GSL6" s="298"/>
      <c r="GSM6" s="714"/>
      <c r="GSN6" s="298"/>
      <c r="GSO6" s="714"/>
      <c r="GSP6" s="298"/>
      <c r="GSQ6" s="714"/>
      <c r="GSR6" s="298"/>
      <c r="GSS6" s="714"/>
      <c r="GST6" s="298"/>
      <c r="GSU6" s="714"/>
      <c r="GSV6" s="298"/>
      <c r="GSW6" s="714"/>
      <c r="GSX6" s="298"/>
      <c r="GSY6" s="714"/>
      <c r="GSZ6" s="298"/>
      <c r="GTA6" s="714"/>
      <c r="GTB6" s="298"/>
      <c r="GTC6" s="714"/>
      <c r="GTD6" s="298"/>
      <c r="GTE6" s="714"/>
      <c r="GTF6" s="298"/>
      <c r="GTG6" s="714"/>
      <c r="GTH6" s="298"/>
      <c r="GTI6" s="714"/>
      <c r="GTJ6" s="298"/>
      <c r="GTK6" s="714"/>
      <c r="GTL6" s="298"/>
      <c r="GTM6" s="714"/>
      <c r="GTN6" s="298"/>
      <c r="GTO6" s="714"/>
      <c r="GTP6" s="298"/>
      <c r="GTQ6" s="714"/>
      <c r="GTR6" s="298"/>
      <c r="GTS6" s="714"/>
      <c r="GTT6" s="298"/>
      <c r="GTU6" s="714"/>
      <c r="GTV6" s="298"/>
      <c r="GTW6" s="714"/>
      <c r="GTX6" s="298"/>
      <c r="GTY6" s="714"/>
      <c r="GTZ6" s="298"/>
      <c r="GUA6" s="714"/>
      <c r="GUB6" s="298"/>
      <c r="GUC6" s="714"/>
      <c r="GUD6" s="298"/>
      <c r="GUE6" s="714"/>
      <c r="GUF6" s="298"/>
      <c r="GUG6" s="714"/>
      <c r="GUH6" s="298"/>
      <c r="GUI6" s="714"/>
      <c r="GUJ6" s="298"/>
      <c r="GUK6" s="714"/>
      <c r="GUL6" s="298"/>
      <c r="GUM6" s="714"/>
      <c r="GUN6" s="298"/>
      <c r="GUO6" s="714"/>
      <c r="GUP6" s="298"/>
      <c r="GUQ6" s="714"/>
      <c r="GUR6" s="298"/>
      <c r="GUS6" s="714"/>
      <c r="GUT6" s="298"/>
      <c r="GUU6" s="714"/>
      <c r="GUV6" s="298"/>
      <c r="GUW6" s="714"/>
      <c r="GUX6" s="298"/>
      <c r="GUY6" s="714"/>
      <c r="GUZ6" s="298"/>
      <c r="GVA6" s="714"/>
      <c r="GVB6" s="298"/>
      <c r="GVC6" s="714"/>
      <c r="GVD6" s="298"/>
      <c r="GVE6" s="714"/>
      <c r="GVF6" s="298"/>
      <c r="GVG6" s="714"/>
      <c r="GVH6" s="298"/>
      <c r="GVI6" s="714"/>
      <c r="GVJ6" s="298"/>
      <c r="GVK6" s="714"/>
      <c r="GVL6" s="298"/>
      <c r="GVM6" s="714"/>
      <c r="GVN6" s="298"/>
      <c r="GVO6" s="714"/>
      <c r="GVP6" s="298"/>
      <c r="GVQ6" s="714"/>
      <c r="GVR6" s="298"/>
      <c r="GVS6" s="714"/>
      <c r="GVT6" s="298"/>
      <c r="GVU6" s="714"/>
      <c r="GVV6" s="298"/>
      <c r="GVW6" s="714"/>
      <c r="GVX6" s="298"/>
      <c r="GVY6" s="714"/>
      <c r="GVZ6" s="298"/>
      <c r="GWA6" s="714"/>
      <c r="GWB6" s="298"/>
      <c r="GWC6" s="714"/>
      <c r="GWD6" s="298"/>
      <c r="GWE6" s="714"/>
      <c r="GWF6" s="298"/>
      <c r="GWG6" s="714"/>
      <c r="GWH6" s="298"/>
      <c r="GWI6" s="714"/>
      <c r="GWJ6" s="298"/>
      <c r="GWK6" s="714"/>
      <c r="GWL6" s="298"/>
      <c r="GWM6" s="714"/>
      <c r="GWN6" s="298"/>
      <c r="GWO6" s="714"/>
      <c r="GWP6" s="298"/>
      <c r="GWQ6" s="714"/>
      <c r="GWR6" s="298"/>
      <c r="GWS6" s="714"/>
      <c r="GWT6" s="298"/>
      <c r="GWU6" s="714"/>
      <c r="GWV6" s="298"/>
      <c r="GWW6" s="714"/>
      <c r="GWX6" s="298"/>
      <c r="GWY6" s="714"/>
      <c r="GWZ6" s="298"/>
      <c r="GXA6" s="714"/>
      <c r="GXB6" s="298"/>
      <c r="GXC6" s="714"/>
      <c r="GXD6" s="298"/>
      <c r="GXE6" s="714"/>
      <c r="GXF6" s="298"/>
      <c r="GXG6" s="714"/>
      <c r="GXH6" s="298"/>
      <c r="GXI6" s="714"/>
      <c r="GXJ6" s="298"/>
      <c r="GXK6" s="714"/>
      <c r="GXL6" s="298"/>
      <c r="GXM6" s="714"/>
      <c r="GXN6" s="298"/>
      <c r="GXO6" s="714"/>
      <c r="GXP6" s="298"/>
      <c r="GXQ6" s="714"/>
      <c r="GXR6" s="298"/>
      <c r="GXS6" s="714"/>
      <c r="GXT6" s="298"/>
      <c r="GXU6" s="714"/>
      <c r="GXV6" s="298"/>
      <c r="GXW6" s="714"/>
      <c r="GXX6" s="298"/>
      <c r="GXY6" s="714"/>
      <c r="GXZ6" s="298"/>
      <c r="GYA6" s="714"/>
      <c r="GYB6" s="298"/>
      <c r="GYC6" s="714"/>
      <c r="GYD6" s="298"/>
      <c r="GYE6" s="714"/>
      <c r="GYF6" s="298"/>
      <c r="GYG6" s="714"/>
      <c r="GYH6" s="298"/>
      <c r="GYI6" s="714"/>
      <c r="GYJ6" s="298"/>
      <c r="GYK6" s="714"/>
      <c r="GYL6" s="298"/>
      <c r="GYM6" s="714"/>
      <c r="GYN6" s="298"/>
      <c r="GYO6" s="714"/>
      <c r="GYP6" s="298"/>
      <c r="GYQ6" s="714"/>
      <c r="GYR6" s="298"/>
      <c r="GYS6" s="714"/>
      <c r="GYT6" s="298"/>
      <c r="GYU6" s="714"/>
      <c r="GYV6" s="298"/>
      <c r="GYW6" s="714"/>
      <c r="GYX6" s="298"/>
      <c r="GYY6" s="714"/>
      <c r="GYZ6" s="298"/>
      <c r="GZA6" s="714"/>
      <c r="GZB6" s="298"/>
      <c r="GZC6" s="714"/>
      <c r="GZD6" s="298"/>
      <c r="GZE6" s="714"/>
      <c r="GZF6" s="298"/>
      <c r="GZG6" s="714"/>
      <c r="GZH6" s="298"/>
      <c r="GZI6" s="714"/>
      <c r="GZJ6" s="298"/>
      <c r="GZK6" s="714"/>
      <c r="GZL6" s="298"/>
      <c r="GZM6" s="714"/>
      <c r="GZN6" s="298"/>
      <c r="GZO6" s="714"/>
      <c r="GZP6" s="298"/>
      <c r="GZQ6" s="714"/>
      <c r="GZR6" s="298"/>
      <c r="GZS6" s="714"/>
      <c r="GZT6" s="298"/>
      <c r="GZU6" s="714"/>
      <c r="GZV6" s="298"/>
      <c r="GZW6" s="714"/>
      <c r="GZX6" s="298"/>
      <c r="GZY6" s="714"/>
      <c r="GZZ6" s="298"/>
      <c r="HAA6" s="714"/>
      <c r="HAB6" s="298"/>
      <c r="HAC6" s="714"/>
      <c r="HAD6" s="298"/>
      <c r="HAE6" s="714"/>
      <c r="HAF6" s="298"/>
      <c r="HAG6" s="714"/>
      <c r="HAH6" s="298"/>
      <c r="HAI6" s="714"/>
      <c r="HAJ6" s="298"/>
      <c r="HAK6" s="714"/>
      <c r="HAL6" s="298"/>
      <c r="HAM6" s="714"/>
      <c r="HAN6" s="298"/>
      <c r="HAO6" s="714"/>
      <c r="HAP6" s="298"/>
      <c r="HAQ6" s="714"/>
      <c r="HAR6" s="298"/>
      <c r="HAS6" s="714"/>
      <c r="HAT6" s="298"/>
      <c r="HAU6" s="714"/>
      <c r="HAV6" s="298"/>
      <c r="HAW6" s="714"/>
      <c r="HAX6" s="298"/>
      <c r="HAY6" s="714"/>
      <c r="HAZ6" s="298"/>
      <c r="HBA6" s="714"/>
      <c r="HBB6" s="298"/>
      <c r="HBC6" s="714"/>
      <c r="HBD6" s="298"/>
      <c r="HBE6" s="714"/>
      <c r="HBF6" s="298"/>
      <c r="HBG6" s="714"/>
      <c r="HBH6" s="298"/>
      <c r="HBI6" s="714"/>
      <c r="HBJ6" s="298"/>
      <c r="HBK6" s="714"/>
      <c r="HBL6" s="298"/>
      <c r="HBM6" s="714"/>
      <c r="HBN6" s="298"/>
      <c r="HBO6" s="714"/>
      <c r="HBP6" s="298"/>
      <c r="HBQ6" s="714"/>
      <c r="HBR6" s="298"/>
      <c r="HBS6" s="714"/>
      <c r="HBT6" s="298"/>
      <c r="HBU6" s="714"/>
      <c r="HBV6" s="298"/>
      <c r="HBW6" s="714"/>
      <c r="HBX6" s="298"/>
      <c r="HBY6" s="714"/>
      <c r="HBZ6" s="298"/>
      <c r="HCA6" s="714"/>
      <c r="HCB6" s="298"/>
      <c r="HCC6" s="714"/>
      <c r="HCD6" s="298"/>
      <c r="HCE6" s="714"/>
      <c r="HCF6" s="298"/>
      <c r="HCG6" s="714"/>
      <c r="HCH6" s="298"/>
      <c r="HCI6" s="714"/>
      <c r="HCJ6" s="298"/>
      <c r="HCK6" s="714"/>
      <c r="HCL6" s="298"/>
      <c r="HCM6" s="714"/>
      <c r="HCN6" s="298"/>
      <c r="HCO6" s="714"/>
      <c r="HCP6" s="298"/>
      <c r="HCQ6" s="714"/>
      <c r="HCR6" s="298"/>
      <c r="HCS6" s="714"/>
      <c r="HCT6" s="298"/>
      <c r="HCU6" s="714"/>
      <c r="HCV6" s="298"/>
      <c r="HCW6" s="714"/>
      <c r="HCX6" s="298"/>
      <c r="HCY6" s="714"/>
      <c r="HCZ6" s="298"/>
      <c r="HDA6" s="714"/>
      <c r="HDB6" s="298"/>
      <c r="HDC6" s="714"/>
      <c r="HDD6" s="298"/>
      <c r="HDE6" s="714"/>
      <c r="HDF6" s="298"/>
      <c r="HDG6" s="714"/>
      <c r="HDH6" s="298"/>
      <c r="HDI6" s="714"/>
      <c r="HDJ6" s="298"/>
      <c r="HDK6" s="714"/>
      <c r="HDL6" s="298"/>
      <c r="HDM6" s="714"/>
      <c r="HDN6" s="298"/>
      <c r="HDO6" s="714"/>
      <c r="HDP6" s="298"/>
      <c r="HDQ6" s="714"/>
      <c r="HDR6" s="298"/>
      <c r="HDS6" s="714"/>
      <c r="HDT6" s="298"/>
      <c r="HDU6" s="714"/>
      <c r="HDV6" s="298"/>
      <c r="HDW6" s="714"/>
      <c r="HDX6" s="298"/>
      <c r="HDY6" s="714"/>
      <c r="HDZ6" s="298"/>
      <c r="HEA6" s="714"/>
      <c r="HEB6" s="298"/>
      <c r="HEC6" s="714"/>
      <c r="HED6" s="298"/>
      <c r="HEE6" s="714"/>
      <c r="HEF6" s="298"/>
      <c r="HEG6" s="714"/>
      <c r="HEH6" s="298"/>
      <c r="HEI6" s="714"/>
      <c r="HEJ6" s="298"/>
      <c r="HEK6" s="714"/>
      <c r="HEL6" s="298"/>
      <c r="HEM6" s="714"/>
      <c r="HEN6" s="298"/>
      <c r="HEO6" s="714"/>
      <c r="HEP6" s="298"/>
      <c r="HEQ6" s="714"/>
      <c r="HER6" s="298"/>
      <c r="HES6" s="714"/>
      <c r="HET6" s="298"/>
      <c r="HEU6" s="714"/>
      <c r="HEV6" s="298"/>
      <c r="HEW6" s="714"/>
      <c r="HEX6" s="298"/>
      <c r="HEY6" s="714"/>
      <c r="HEZ6" s="298"/>
      <c r="HFA6" s="714"/>
      <c r="HFB6" s="298"/>
      <c r="HFC6" s="714"/>
      <c r="HFD6" s="298"/>
      <c r="HFE6" s="714"/>
      <c r="HFF6" s="298"/>
      <c r="HFG6" s="714"/>
      <c r="HFH6" s="298"/>
      <c r="HFI6" s="714"/>
      <c r="HFJ6" s="298"/>
      <c r="HFK6" s="714"/>
      <c r="HFL6" s="298"/>
      <c r="HFM6" s="714"/>
      <c r="HFN6" s="298"/>
      <c r="HFO6" s="714"/>
      <c r="HFP6" s="298"/>
      <c r="HFQ6" s="714"/>
      <c r="HFR6" s="298"/>
      <c r="HFS6" s="714"/>
      <c r="HFT6" s="298"/>
      <c r="HFU6" s="714"/>
      <c r="HFV6" s="298"/>
      <c r="HFW6" s="714"/>
      <c r="HFX6" s="298"/>
      <c r="HFY6" s="714"/>
      <c r="HFZ6" s="298"/>
      <c r="HGA6" s="714"/>
      <c r="HGB6" s="298"/>
      <c r="HGC6" s="714"/>
      <c r="HGD6" s="298"/>
      <c r="HGE6" s="714"/>
      <c r="HGF6" s="298"/>
      <c r="HGG6" s="714"/>
      <c r="HGH6" s="298"/>
      <c r="HGI6" s="714"/>
      <c r="HGJ6" s="298"/>
      <c r="HGK6" s="714"/>
      <c r="HGL6" s="298"/>
      <c r="HGM6" s="714"/>
      <c r="HGN6" s="298"/>
      <c r="HGO6" s="714"/>
      <c r="HGP6" s="298"/>
      <c r="HGQ6" s="714"/>
      <c r="HGR6" s="298"/>
      <c r="HGS6" s="714"/>
      <c r="HGT6" s="298"/>
      <c r="HGU6" s="714"/>
      <c r="HGV6" s="298"/>
      <c r="HGW6" s="714"/>
      <c r="HGX6" s="298"/>
      <c r="HGY6" s="714"/>
      <c r="HGZ6" s="298"/>
      <c r="HHA6" s="714"/>
      <c r="HHB6" s="298"/>
      <c r="HHC6" s="714"/>
      <c r="HHD6" s="298"/>
      <c r="HHE6" s="714"/>
      <c r="HHF6" s="298"/>
      <c r="HHG6" s="714"/>
      <c r="HHH6" s="298"/>
      <c r="HHI6" s="714"/>
      <c r="HHJ6" s="298"/>
      <c r="HHK6" s="714"/>
      <c r="HHL6" s="298"/>
      <c r="HHM6" s="714"/>
      <c r="HHN6" s="298"/>
      <c r="HHO6" s="714"/>
      <c r="HHP6" s="298"/>
      <c r="HHQ6" s="714"/>
      <c r="HHR6" s="298"/>
      <c r="HHS6" s="714"/>
      <c r="HHT6" s="298"/>
      <c r="HHU6" s="714"/>
      <c r="HHV6" s="298"/>
      <c r="HHW6" s="714"/>
      <c r="HHX6" s="298"/>
      <c r="HHY6" s="714"/>
      <c r="HHZ6" s="298"/>
      <c r="HIA6" s="714"/>
      <c r="HIB6" s="298"/>
      <c r="HIC6" s="714"/>
      <c r="HID6" s="298"/>
      <c r="HIE6" s="714"/>
      <c r="HIF6" s="298"/>
      <c r="HIG6" s="714"/>
      <c r="HIH6" s="298"/>
      <c r="HII6" s="714"/>
      <c r="HIJ6" s="298"/>
      <c r="HIK6" s="714"/>
      <c r="HIL6" s="298"/>
      <c r="HIM6" s="714"/>
      <c r="HIN6" s="298"/>
      <c r="HIO6" s="714"/>
      <c r="HIP6" s="298"/>
      <c r="HIQ6" s="714"/>
      <c r="HIR6" s="298"/>
      <c r="HIS6" s="714"/>
      <c r="HIT6" s="298"/>
      <c r="HIU6" s="714"/>
      <c r="HIV6" s="298"/>
      <c r="HIW6" s="714"/>
      <c r="HIX6" s="298"/>
      <c r="HIY6" s="714"/>
      <c r="HIZ6" s="298"/>
      <c r="HJA6" s="714"/>
      <c r="HJB6" s="298"/>
      <c r="HJC6" s="714"/>
      <c r="HJD6" s="298"/>
      <c r="HJE6" s="714"/>
      <c r="HJF6" s="298"/>
      <c r="HJG6" s="714"/>
      <c r="HJH6" s="298"/>
      <c r="HJI6" s="714"/>
      <c r="HJJ6" s="298"/>
      <c r="HJK6" s="714"/>
      <c r="HJL6" s="298"/>
      <c r="HJM6" s="714"/>
      <c r="HJN6" s="298"/>
      <c r="HJO6" s="714"/>
      <c r="HJP6" s="298"/>
      <c r="HJQ6" s="714"/>
      <c r="HJR6" s="298"/>
      <c r="HJS6" s="714"/>
      <c r="HJT6" s="298"/>
      <c r="HJU6" s="714"/>
      <c r="HJV6" s="298"/>
      <c r="HJW6" s="714"/>
      <c r="HJX6" s="298"/>
      <c r="HJY6" s="714"/>
      <c r="HJZ6" s="298"/>
      <c r="HKA6" s="714"/>
      <c r="HKB6" s="298"/>
      <c r="HKC6" s="714"/>
      <c r="HKD6" s="298"/>
      <c r="HKE6" s="714"/>
      <c r="HKF6" s="298"/>
      <c r="HKG6" s="714"/>
      <c r="HKH6" s="298"/>
      <c r="HKI6" s="714"/>
      <c r="HKJ6" s="298"/>
      <c r="HKK6" s="714"/>
      <c r="HKL6" s="298"/>
      <c r="HKM6" s="714"/>
      <c r="HKN6" s="298"/>
      <c r="HKO6" s="714"/>
      <c r="HKP6" s="298"/>
      <c r="HKQ6" s="714"/>
      <c r="HKR6" s="298"/>
      <c r="HKS6" s="714"/>
      <c r="HKT6" s="298"/>
      <c r="HKU6" s="714"/>
      <c r="HKV6" s="298"/>
      <c r="HKW6" s="714"/>
      <c r="HKX6" s="298"/>
      <c r="HKY6" s="714"/>
      <c r="HKZ6" s="298"/>
      <c r="HLA6" s="714"/>
      <c r="HLB6" s="298"/>
      <c r="HLC6" s="714"/>
      <c r="HLD6" s="298"/>
      <c r="HLE6" s="714"/>
      <c r="HLF6" s="298"/>
      <c r="HLG6" s="714"/>
      <c r="HLH6" s="298"/>
      <c r="HLI6" s="714"/>
      <c r="HLJ6" s="298"/>
      <c r="HLK6" s="714"/>
      <c r="HLL6" s="298"/>
      <c r="HLM6" s="714"/>
      <c r="HLN6" s="298"/>
      <c r="HLO6" s="714"/>
      <c r="HLP6" s="298"/>
      <c r="HLQ6" s="714"/>
      <c r="HLR6" s="298"/>
      <c r="HLS6" s="714"/>
      <c r="HLT6" s="298"/>
      <c r="HLU6" s="714"/>
      <c r="HLV6" s="298"/>
      <c r="HLW6" s="714"/>
      <c r="HLX6" s="298"/>
      <c r="HLY6" s="714"/>
      <c r="HLZ6" s="298"/>
      <c r="HMA6" s="714"/>
      <c r="HMB6" s="298"/>
      <c r="HMC6" s="714"/>
      <c r="HMD6" s="298"/>
      <c r="HME6" s="714"/>
      <c r="HMF6" s="298"/>
      <c r="HMG6" s="714"/>
      <c r="HMH6" s="298"/>
      <c r="HMI6" s="714"/>
      <c r="HMJ6" s="298"/>
      <c r="HMK6" s="714"/>
      <c r="HML6" s="298"/>
      <c r="HMM6" s="714"/>
      <c r="HMN6" s="298"/>
      <c r="HMO6" s="714"/>
      <c r="HMP6" s="298"/>
      <c r="HMQ6" s="714"/>
      <c r="HMR6" s="298"/>
      <c r="HMS6" s="714"/>
      <c r="HMT6" s="298"/>
      <c r="HMU6" s="714"/>
      <c r="HMV6" s="298"/>
      <c r="HMW6" s="714"/>
      <c r="HMX6" s="298"/>
      <c r="HMY6" s="714"/>
      <c r="HMZ6" s="298"/>
      <c r="HNA6" s="714"/>
      <c r="HNB6" s="298"/>
      <c r="HNC6" s="714"/>
      <c r="HND6" s="298"/>
      <c r="HNE6" s="714"/>
      <c r="HNF6" s="298"/>
      <c r="HNG6" s="714"/>
      <c r="HNH6" s="298"/>
      <c r="HNI6" s="714"/>
      <c r="HNJ6" s="298"/>
      <c r="HNK6" s="714"/>
      <c r="HNL6" s="298"/>
      <c r="HNM6" s="714"/>
      <c r="HNN6" s="298"/>
      <c r="HNO6" s="714"/>
      <c r="HNP6" s="298"/>
      <c r="HNQ6" s="714"/>
      <c r="HNR6" s="298"/>
      <c r="HNS6" s="714"/>
      <c r="HNT6" s="298"/>
      <c r="HNU6" s="714"/>
      <c r="HNV6" s="298"/>
      <c r="HNW6" s="714"/>
      <c r="HNX6" s="298"/>
      <c r="HNY6" s="714"/>
      <c r="HNZ6" s="298"/>
      <c r="HOA6" s="714"/>
      <c r="HOB6" s="298"/>
      <c r="HOC6" s="714"/>
      <c r="HOD6" s="298"/>
      <c r="HOE6" s="714"/>
      <c r="HOF6" s="298"/>
      <c r="HOG6" s="714"/>
      <c r="HOH6" s="298"/>
      <c r="HOI6" s="714"/>
      <c r="HOJ6" s="298"/>
      <c r="HOK6" s="714"/>
      <c r="HOL6" s="298"/>
      <c r="HOM6" s="714"/>
      <c r="HON6" s="298"/>
      <c r="HOO6" s="714"/>
      <c r="HOP6" s="298"/>
      <c r="HOQ6" s="714"/>
      <c r="HOR6" s="298"/>
      <c r="HOS6" s="714"/>
      <c r="HOT6" s="298"/>
      <c r="HOU6" s="714"/>
      <c r="HOV6" s="298"/>
      <c r="HOW6" s="714"/>
      <c r="HOX6" s="298"/>
      <c r="HOY6" s="714"/>
      <c r="HOZ6" s="298"/>
      <c r="HPA6" s="714"/>
      <c r="HPB6" s="298"/>
      <c r="HPC6" s="714"/>
      <c r="HPD6" s="298"/>
      <c r="HPE6" s="714"/>
      <c r="HPF6" s="298"/>
      <c r="HPG6" s="714"/>
      <c r="HPH6" s="298"/>
      <c r="HPI6" s="714"/>
      <c r="HPJ6" s="298"/>
      <c r="HPK6" s="714"/>
      <c r="HPL6" s="298"/>
      <c r="HPM6" s="714"/>
      <c r="HPN6" s="298"/>
      <c r="HPO6" s="714"/>
      <c r="HPP6" s="298"/>
      <c r="HPQ6" s="714"/>
      <c r="HPR6" s="298"/>
      <c r="HPS6" s="714"/>
      <c r="HPT6" s="298"/>
      <c r="HPU6" s="714"/>
      <c r="HPV6" s="298"/>
      <c r="HPW6" s="714"/>
      <c r="HPX6" s="298"/>
      <c r="HPY6" s="714"/>
      <c r="HPZ6" s="298"/>
      <c r="HQA6" s="714"/>
      <c r="HQB6" s="298"/>
      <c r="HQC6" s="714"/>
      <c r="HQD6" s="298"/>
      <c r="HQE6" s="714"/>
      <c r="HQF6" s="298"/>
      <c r="HQG6" s="714"/>
      <c r="HQH6" s="298"/>
      <c r="HQI6" s="714"/>
      <c r="HQJ6" s="298"/>
      <c r="HQK6" s="714"/>
      <c r="HQL6" s="298"/>
      <c r="HQM6" s="714"/>
      <c r="HQN6" s="298"/>
      <c r="HQO6" s="714"/>
      <c r="HQP6" s="298"/>
      <c r="HQQ6" s="714"/>
      <c r="HQR6" s="298"/>
      <c r="HQS6" s="714"/>
      <c r="HQT6" s="298"/>
      <c r="HQU6" s="714"/>
      <c r="HQV6" s="298"/>
      <c r="HQW6" s="714"/>
      <c r="HQX6" s="298"/>
      <c r="HQY6" s="714"/>
      <c r="HQZ6" s="298"/>
      <c r="HRA6" s="714"/>
      <c r="HRB6" s="298"/>
      <c r="HRC6" s="714"/>
      <c r="HRD6" s="298"/>
      <c r="HRE6" s="714"/>
      <c r="HRF6" s="298"/>
      <c r="HRG6" s="714"/>
      <c r="HRH6" s="298"/>
      <c r="HRI6" s="714"/>
      <c r="HRJ6" s="298"/>
      <c r="HRK6" s="714"/>
      <c r="HRL6" s="298"/>
      <c r="HRM6" s="714"/>
      <c r="HRN6" s="298"/>
      <c r="HRO6" s="714"/>
      <c r="HRP6" s="298"/>
      <c r="HRQ6" s="714"/>
      <c r="HRR6" s="298"/>
      <c r="HRS6" s="714"/>
      <c r="HRT6" s="298"/>
      <c r="HRU6" s="714"/>
      <c r="HRV6" s="298"/>
      <c r="HRW6" s="714"/>
      <c r="HRX6" s="298"/>
      <c r="HRY6" s="714"/>
      <c r="HRZ6" s="298"/>
      <c r="HSA6" s="714"/>
      <c r="HSB6" s="298"/>
      <c r="HSC6" s="714"/>
      <c r="HSD6" s="298"/>
      <c r="HSE6" s="714"/>
      <c r="HSF6" s="298"/>
      <c r="HSG6" s="714"/>
      <c r="HSH6" s="298"/>
      <c r="HSI6" s="714"/>
      <c r="HSJ6" s="298"/>
      <c r="HSK6" s="714"/>
      <c r="HSL6" s="298"/>
      <c r="HSM6" s="714"/>
      <c r="HSN6" s="298"/>
      <c r="HSO6" s="714"/>
      <c r="HSP6" s="298"/>
      <c r="HSQ6" s="714"/>
      <c r="HSR6" s="298"/>
      <c r="HSS6" s="714"/>
      <c r="HST6" s="298"/>
      <c r="HSU6" s="714"/>
      <c r="HSV6" s="298"/>
      <c r="HSW6" s="714"/>
      <c r="HSX6" s="298"/>
      <c r="HSY6" s="714"/>
      <c r="HSZ6" s="298"/>
      <c r="HTA6" s="714"/>
      <c r="HTB6" s="298"/>
      <c r="HTC6" s="714"/>
      <c r="HTD6" s="298"/>
      <c r="HTE6" s="714"/>
      <c r="HTF6" s="298"/>
      <c r="HTG6" s="714"/>
      <c r="HTH6" s="298"/>
      <c r="HTI6" s="714"/>
      <c r="HTJ6" s="298"/>
      <c r="HTK6" s="714"/>
      <c r="HTL6" s="298"/>
      <c r="HTM6" s="714"/>
      <c r="HTN6" s="298"/>
      <c r="HTO6" s="714"/>
      <c r="HTP6" s="298"/>
      <c r="HTQ6" s="714"/>
      <c r="HTR6" s="298"/>
      <c r="HTS6" s="714"/>
      <c r="HTT6" s="298"/>
      <c r="HTU6" s="714"/>
      <c r="HTV6" s="298"/>
      <c r="HTW6" s="714"/>
      <c r="HTX6" s="298"/>
      <c r="HTY6" s="714"/>
      <c r="HTZ6" s="298"/>
      <c r="HUA6" s="714"/>
      <c r="HUB6" s="298"/>
      <c r="HUC6" s="714"/>
      <c r="HUD6" s="298"/>
      <c r="HUE6" s="714"/>
      <c r="HUF6" s="298"/>
      <c r="HUG6" s="714"/>
      <c r="HUH6" s="298"/>
      <c r="HUI6" s="714"/>
      <c r="HUJ6" s="298"/>
      <c r="HUK6" s="714"/>
      <c r="HUL6" s="298"/>
      <c r="HUM6" s="714"/>
      <c r="HUN6" s="298"/>
      <c r="HUO6" s="714"/>
      <c r="HUP6" s="298"/>
      <c r="HUQ6" s="714"/>
      <c r="HUR6" s="298"/>
      <c r="HUS6" s="714"/>
      <c r="HUT6" s="298"/>
      <c r="HUU6" s="714"/>
      <c r="HUV6" s="298"/>
      <c r="HUW6" s="714"/>
      <c r="HUX6" s="298"/>
      <c r="HUY6" s="714"/>
      <c r="HUZ6" s="298"/>
      <c r="HVA6" s="714"/>
      <c r="HVB6" s="298"/>
      <c r="HVC6" s="714"/>
      <c r="HVD6" s="298"/>
      <c r="HVE6" s="714"/>
      <c r="HVF6" s="298"/>
      <c r="HVG6" s="714"/>
      <c r="HVH6" s="298"/>
      <c r="HVI6" s="714"/>
      <c r="HVJ6" s="298"/>
      <c r="HVK6" s="714"/>
      <c r="HVL6" s="298"/>
      <c r="HVM6" s="714"/>
      <c r="HVN6" s="298"/>
      <c r="HVO6" s="714"/>
      <c r="HVP6" s="298"/>
      <c r="HVQ6" s="714"/>
      <c r="HVR6" s="298"/>
      <c r="HVS6" s="714"/>
      <c r="HVT6" s="298"/>
      <c r="HVU6" s="714"/>
      <c r="HVV6" s="298"/>
      <c r="HVW6" s="714"/>
      <c r="HVX6" s="298"/>
      <c r="HVY6" s="714"/>
      <c r="HVZ6" s="298"/>
      <c r="HWA6" s="714"/>
      <c r="HWB6" s="298"/>
      <c r="HWC6" s="714"/>
      <c r="HWD6" s="298"/>
      <c r="HWE6" s="714"/>
      <c r="HWF6" s="298"/>
      <c r="HWG6" s="714"/>
      <c r="HWH6" s="298"/>
      <c r="HWI6" s="714"/>
      <c r="HWJ6" s="298"/>
      <c r="HWK6" s="714"/>
      <c r="HWL6" s="298"/>
      <c r="HWM6" s="714"/>
      <c r="HWN6" s="298"/>
      <c r="HWO6" s="714"/>
      <c r="HWP6" s="298"/>
      <c r="HWQ6" s="714"/>
      <c r="HWR6" s="298"/>
      <c r="HWS6" s="714"/>
      <c r="HWT6" s="298"/>
      <c r="HWU6" s="714"/>
      <c r="HWV6" s="298"/>
      <c r="HWW6" s="714"/>
      <c r="HWX6" s="298"/>
      <c r="HWY6" s="714"/>
      <c r="HWZ6" s="298"/>
      <c r="HXA6" s="714"/>
      <c r="HXB6" s="298"/>
      <c r="HXC6" s="714"/>
      <c r="HXD6" s="298"/>
      <c r="HXE6" s="714"/>
      <c r="HXF6" s="298"/>
      <c r="HXG6" s="714"/>
      <c r="HXH6" s="298"/>
      <c r="HXI6" s="714"/>
      <c r="HXJ6" s="298"/>
      <c r="HXK6" s="714"/>
      <c r="HXL6" s="298"/>
      <c r="HXM6" s="714"/>
      <c r="HXN6" s="298"/>
      <c r="HXO6" s="714"/>
      <c r="HXP6" s="298"/>
      <c r="HXQ6" s="714"/>
      <c r="HXR6" s="298"/>
      <c r="HXS6" s="714"/>
      <c r="HXT6" s="298"/>
      <c r="HXU6" s="714"/>
      <c r="HXV6" s="298"/>
      <c r="HXW6" s="714"/>
      <c r="HXX6" s="298"/>
      <c r="HXY6" s="714"/>
      <c r="HXZ6" s="298"/>
      <c r="HYA6" s="714"/>
      <c r="HYB6" s="298"/>
      <c r="HYC6" s="714"/>
      <c r="HYD6" s="298"/>
      <c r="HYE6" s="714"/>
      <c r="HYF6" s="298"/>
      <c r="HYG6" s="714"/>
      <c r="HYH6" s="298"/>
      <c r="HYI6" s="714"/>
      <c r="HYJ6" s="298"/>
      <c r="HYK6" s="714"/>
      <c r="HYL6" s="298"/>
      <c r="HYM6" s="714"/>
      <c r="HYN6" s="298"/>
      <c r="HYO6" s="714"/>
      <c r="HYP6" s="298"/>
      <c r="HYQ6" s="714"/>
      <c r="HYR6" s="298"/>
      <c r="HYS6" s="714"/>
      <c r="HYT6" s="298"/>
      <c r="HYU6" s="714"/>
      <c r="HYV6" s="298"/>
      <c r="HYW6" s="714"/>
      <c r="HYX6" s="298"/>
      <c r="HYY6" s="714"/>
      <c r="HYZ6" s="298"/>
      <c r="HZA6" s="714"/>
      <c r="HZB6" s="298"/>
      <c r="HZC6" s="714"/>
      <c r="HZD6" s="298"/>
      <c r="HZE6" s="714"/>
      <c r="HZF6" s="298"/>
      <c r="HZG6" s="714"/>
      <c r="HZH6" s="298"/>
      <c r="HZI6" s="714"/>
      <c r="HZJ6" s="298"/>
      <c r="HZK6" s="714"/>
      <c r="HZL6" s="298"/>
      <c r="HZM6" s="714"/>
      <c r="HZN6" s="298"/>
      <c r="HZO6" s="714"/>
      <c r="HZP6" s="298"/>
      <c r="HZQ6" s="714"/>
      <c r="HZR6" s="298"/>
      <c r="HZS6" s="714"/>
      <c r="HZT6" s="298"/>
      <c r="HZU6" s="714"/>
      <c r="HZV6" s="298"/>
      <c r="HZW6" s="714"/>
      <c r="HZX6" s="298"/>
      <c r="HZY6" s="714"/>
      <c r="HZZ6" s="298"/>
      <c r="IAA6" s="714"/>
      <c r="IAB6" s="298"/>
      <c r="IAC6" s="714"/>
      <c r="IAD6" s="298"/>
      <c r="IAE6" s="714"/>
      <c r="IAF6" s="298"/>
      <c r="IAG6" s="714"/>
      <c r="IAH6" s="298"/>
      <c r="IAI6" s="714"/>
      <c r="IAJ6" s="298"/>
      <c r="IAK6" s="714"/>
      <c r="IAL6" s="298"/>
      <c r="IAM6" s="714"/>
      <c r="IAN6" s="298"/>
      <c r="IAO6" s="714"/>
      <c r="IAP6" s="298"/>
      <c r="IAQ6" s="714"/>
      <c r="IAR6" s="298"/>
      <c r="IAS6" s="714"/>
      <c r="IAT6" s="298"/>
      <c r="IAU6" s="714"/>
      <c r="IAV6" s="298"/>
      <c r="IAW6" s="714"/>
      <c r="IAX6" s="298"/>
      <c r="IAY6" s="714"/>
      <c r="IAZ6" s="298"/>
      <c r="IBA6" s="714"/>
      <c r="IBB6" s="298"/>
      <c r="IBC6" s="714"/>
      <c r="IBD6" s="298"/>
      <c r="IBE6" s="714"/>
      <c r="IBF6" s="298"/>
      <c r="IBG6" s="714"/>
      <c r="IBH6" s="298"/>
      <c r="IBI6" s="714"/>
      <c r="IBJ6" s="298"/>
      <c r="IBK6" s="714"/>
      <c r="IBL6" s="298"/>
      <c r="IBM6" s="714"/>
      <c r="IBN6" s="298"/>
      <c r="IBO6" s="714"/>
      <c r="IBP6" s="298"/>
      <c r="IBQ6" s="714"/>
      <c r="IBR6" s="298"/>
      <c r="IBS6" s="714"/>
      <c r="IBT6" s="298"/>
      <c r="IBU6" s="714"/>
      <c r="IBV6" s="298"/>
      <c r="IBW6" s="714"/>
      <c r="IBX6" s="298"/>
      <c r="IBY6" s="714"/>
      <c r="IBZ6" s="298"/>
      <c r="ICA6" s="714"/>
      <c r="ICB6" s="298"/>
      <c r="ICC6" s="714"/>
      <c r="ICD6" s="298"/>
      <c r="ICE6" s="714"/>
      <c r="ICF6" s="298"/>
      <c r="ICG6" s="714"/>
      <c r="ICH6" s="298"/>
      <c r="ICI6" s="714"/>
      <c r="ICJ6" s="298"/>
      <c r="ICK6" s="714"/>
      <c r="ICL6" s="298"/>
      <c r="ICM6" s="714"/>
      <c r="ICN6" s="298"/>
      <c r="ICO6" s="714"/>
      <c r="ICP6" s="298"/>
      <c r="ICQ6" s="714"/>
      <c r="ICR6" s="298"/>
      <c r="ICS6" s="714"/>
      <c r="ICT6" s="298"/>
      <c r="ICU6" s="714"/>
      <c r="ICV6" s="298"/>
      <c r="ICW6" s="714"/>
      <c r="ICX6" s="298"/>
      <c r="ICY6" s="714"/>
      <c r="ICZ6" s="298"/>
      <c r="IDA6" s="714"/>
      <c r="IDB6" s="298"/>
      <c r="IDC6" s="714"/>
      <c r="IDD6" s="298"/>
      <c r="IDE6" s="714"/>
      <c r="IDF6" s="298"/>
      <c r="IDG6" s="714"/>
      <c r="IDH6" s="298"/>
      <c r="IDI6" s="714"/>
      <c r="IDJ6" s="298"/>
      <c r="IDK6" s="714"/>
      <c r="IDL6" s="298"/>
      <c r="IDM6" s="714"/>
      <c r="IDN6" s="298"/>
      <c r="IDO6" s="714"/>
      <c r="IDP6" s="298"/>
      <c r="IDQ6" s="714"/>
      <c r="IDR6" s="298"/>
      <c r="IDS6" s="714"/>
      <c r="IDT6" s="298"/>
      <c r="IDU6" s="714"/>
      <c r="IDV6" s="298"/>
      <c r="IDW6" s="714"/>
      <c r="IDX6" s="298"/>
      <c r="IDY6" s="714"/>
      <c r="IDZ6" s="298"/>
      <c r="IEA6" s="714"/>
      <c r="IEB6" s="298"/>
      <c r="IEC6" s="714"/>
      <c r="IED6" s="298"/>
      <c r="IEE6" s="714"/>
      <c r="IEF6" s="298"/>
      <c r="IEG6" s="714"/>
      <c r="IEH6" s="298"/>
      <c r="IEI6" s="714"/>
      <c r="IEJ6" s="298"/>
      <c r="IEK6" s="714"/>
      <c r="IEL6" s="298"/>
      <c r="IEM6" s="714"/>
      <c r="IEN6" s="298"/>
      <c r="IEO6" s="714"/>
      <c r="IEP6" s="298"/>
      <c r="IEQ6" s="714"/>
      <c r="IER6" s="298"/>
      <c r="IES6" s="714"/>
      <c r="IET6" s="298"/>
      <c r="IEU6" s="714"/>
      <c r="IEV6" s="298"/>
      <c r="IEW6" s="714"/>
      <c r="IEX6" s="298"/>
      <c r="IEY6" s="714"/>
      <c r="IEZ6" s="298"/>
      <c r="IFA6" s="714"/>
      <c r="IFB6" s="298"/>
      <c r="IFC6" s="714"/>
      <c r="IFD6" s="298"/>
      <c r="IFE6" s="714"/>
      <c r="IFF6" s="298"/>
      <c r="IFG6" s="714"/>
      <c r="IFH6" s="298"/>
      <c r="IFI6" s="714"/>
      <c r="IFJ6" s="298"/>
      <c r="IFK6" s="714"/>
      <c r="IFL6" s="298"/>
      <c r="IFM6" s="714"/>
      <c r="IFN6" s="298"/>
      <c r="IFO6" s="714"/>
      <c r="IFP6" s="298"/>
      <c r="IFQ6" s="714"/>
      <c r="IFR6" s="298"/>
      <c r="IFS6" s="714"/>
      <c r="IFT6" s="298"/>
      <c r="IFU6" s="714"/>
      <c r="IFV6" s="298"/>
      <c r="IFW6" s="714"/>
      <c r="IFX6" s="298"/>
      <c r="IFY6" s="714"/>
      <c r="IFZ6" s="298"/>
      <c r="IGA6" s="714"/>
      <c r="IGB6" s="298"/>
      <c r="IGC6" s="714"/>
      <c r="IGD6" s="298"/>
      <c r="IGE6" s="714"/>
      <c r="IGF6" s="298"/>
      <c r="IGG6" s="714"/>
      <c r="IGH6" s="298"/>
      <c r="IGI6" s="714"/>
      <c r="IGJ6" s="298"/>
      <c r="IGK6" s="714"/>
      <c r="IGL6" s="298"/>
      <c r="IGM6" s="714"/>
      <c r="IGN6" s="298"/>
      <c r="IGO6" s="714"/>
      <c r="IGP6" s="298"/>
      <c r="IGQ6" s="714"/>
      <c r="IGR6" s="298"/>
      <c r="IGS6" s="714"/>
      <c r="IGT6" s="298"/>
      <c r="IGU6" s="714"/>
      <c r="IGV6" s="298"/>
      <c r="IGW6" s="714"/>
      <c r="IGX6" s="298"/>
      <c r="IGY6" s="714"/>
      <c r="IGZ6" s="298"/>
      <c r="IHA6" s="714"/>
      <c r="IHB6" s="298"/>
      <c r="IHC6" s="714"/>
      <c r="IHD6" s="298"/>
      <c r="IHE6" s="714"/>
      <c r="IHF6" s="298"/>
      <c r="IHG6" s="714"/>
      <c r="IHH6" s="298"/>
      <c r="IHI6" s="714"/>
      <c r="IHJ6" s="298"/>
      <c r="IHK6" s="714"/>
      <c r="IHL6" s="298"/>
      <c r="IHM6" s="714"/>
      <c r="IHN6" s="298"/>
      <c r="IHO6" s="714"/>
      <c r="IHP6" s="298"/>
      <c r="IHQ6" s="714"/>
      <c r="IHR6" s="298"/>
      <c r="IHS6" s="714"/>
      <c r="IHT6" s="298"/>
      <c r="IHU6" s="714"/>
      <c r="IHV6" s="298"/>
      <c r="IHW6" s="714"/>
      <c r="IHX6" s="298"/>
      <c r="IHY6" s="714"/>
      <c r="IHZ6" s="298"/>
      <c r="IIA6" s="714"/>
      <c r="IIB6" s="298"/>
      <c r="IIC6" s="714"/>
      <c r="IID6" s="298"/>
      <c r="IIE6" s="714"/>
      <c r="IIF6" s="298"/>
      <c r="IIG6" s="714"/>
      <c r="IIH6" s="298"/>
      <c r="III6" s="714"/>
      <c r="IIJ6" s="298"/>
      <c r="IIK6" s="714"/>
      <c r="IIL6" s="298"/>
      <c r="IIM6" s="714"/>
      <c r="IIN6" s="298"/>
      <c r="IIO6" s="714"/>
      <c r="IIP6" s="298"/>
      <c r="IIQ6" s="714"/>
      <c r="IIR6" s="298"/>
      <c r="IIS6" s="714"/>
      <c r="IIT6" s="298"/>
      <c r="IIU6" s="714"/>
      <c r="IIV6" s="298"/>
      <c r="IIW6" s="714"/>
      <c r="IIX6" s="298"/>
      <c r="IIY6" s="714"/>
      <c r="IIZ6" s="298"/>
      <c r="IJA6" s="714"/>
      <c r="IJB6" s="298"/>
      <c r="IJC6" s="714"/>
      <c r="IJD6" s="298"/>
      <c r="IJE6" s="714"/>
      <c r="IJF6" s="298"/>
      <c r="IJG6" s="714"/>
      <c r="IJH6" s="298"/>
      <c r="IJI6" s="714"/>
      <c r="IJJ6" s="298"/>
      <c r="IJK6" s="714"/>
      <c r="IJL6" s="298"/>
      <c r="IJM6" s="714"/>
      <c r="IJN6" s="298"/>
      <c r="IJO6" s="714"/>
      <c r="IJP6" s="298"/>
      <c r="IJQ6" s="714"/>
      <c r="IJR6" s="298"/>
      <c r="IJS6" s="714"/>
      <c r="IJT6" s="298"/>
      <c r="IJU6" s="714"/>
      <c r="IJV6" s="298"/>
      <c r="IJW6" s="714"/>
      <c r="IJX6" s="298"/>
      <c r="IJY6" s="714"/>
      <c r="IJZ6" s="298"/>
      <c r="IKA6" s="714"/>
      <c r="IKB6" s="298"/>
      <c r="IKC6" s="714"/>
      <c r="IKD6" s="298"/>
      <c r="IKE6" s="714"/>
      <c r="IKF6" s="298"/>
      <c r="IKG6" s="714"/>
      <c r="IKH6" s="298"/>
      <c r="IKI6" s="714"/>
      <c r="IKJ6" s="298"/>
      <c r="IKK6" s="714"/>
      <c r="IKL6" s="298"/>
      <c r="IKM6" s="714"/>
      <c r="IKN6" s="298"/>
      <c r="IKO6" s="714"/>
      <c r="IKP6" s="298"/>
      <c r="IKQ6" s="714"/>
      <c r="IKR6" s="298"/>
      <c r="IKS6" s="714"/>
      <c r="IKT6" s="298"/>
      <c r="IKU6" s="714"/>
      <c r="IKV6" s="298"/>
      <c r="IKW6" s="714"/>
      <c r="IKX6" s="298"/>
      <c r="IKY6" s="714"/>
      <c r="IKZ6" s="298"/>
      <c r="ILA6" s="714"/>
      <c r="ILB6" s="298"/>
      <c r="ILC6" s="714"/>
      <c r="ILD6" s="298"/>
      <c r="ILE6" s="714"/>
      <c r="ILF6" s="298"/>
      <c r="ILG6" s="714"/>
      <c r="ILH6" s="298"/>
      <c r="ILI6" s="714"/>
      <c r="ILJ6" s="298"/>
      <c r="ILK6" s="714"/>
      <c r="ILL6" s="298"/>
      <c r="ILM6" s="714"/>
      <c r="ILN6" s="298"/>
      <c r="ILO6" s="714"/>
      <c r="ILP6" s="298"/>
      <c r="ILQ6" s="714"/>
      <c r="ILR6" s="298"/>
      <c r="ILS6" s="714"/>
      <c r="ILT6" s="298"/>
      <c r="ILU6" s="714"/>
      <c r="ILV6" s="298"/>
      <c r="ILW6" s="714"/>
      <c r="ILX6" s="298"/>
      <c r="ILY6" s="714"/>
      <c r="ILZ6" s="298"/>
      <c r="IMA6" s="714"/>
      <c r="IMB6" s="298"/>
      <c r="IMC6" s="714"/>
      <c r="IMD6" s="298"/>
      <c r="IME6" s="714"/>
      <c r="IMF6" s="298"/>
      <c r="IMG6" s="714"/>
      <c r="IMH6" s="298"/>
      <c r="IMI6" s="714"/>
      <c r="IMJ6" s="298"/>
      <c r="IMK6" s="714"/>
      <c r="IML6" s="298"/>
      <c r="IMM6" s="714"/>
      <c r="IMN6" s="298"/>
      <c r="IMO6" s="714"/>
      <c r="IMP6" s="298"/>
      <c r="IMQ6" s="714"/>
      <c r="IMR6" s="298"/>
      <c r="IMS6" s="714"/>
      <c r="IMT6" s="298"/>
      <c r="IMU6" s="714"/>
      <c r="IMV6" s="298"/>
      <c r="IMW6" s="714"/>
      <c r="IMX6" s="298"/>
      <c r="IMY6" s="714"/>
      <c r="IMZ6" s="298"/>
      <c r="INA6" s="714"/>
      <c r="INB6" s="298"/>
      <c r="INC6" s="714"/>
      <c r="IND6" s="298"/>
      <c r="INE6" s="714"/>
      <c r="INF6" s="298"/>
      <c r="ING6" s="714"/>
      <c r="INH6" s="298"/>
      <c r="INI6" s="714"/>
      <c r="INJ6" s="298"/>
      <c r="INK6" s="714"/>
      <c r="INL6" s="298"/>
      <c r="INM6" s="714"/>
      <c r="INN6" s="298"/>
      <c r="INO6" s="714"/>
      <c r="INP6" s="298"/>
      <c r="INQ6" s="714"/>
      <c r="INR6" s="298"/>
      <c r="INS6" s="714"/>
      <c r="INT6" s="298"/>
      <c r="INU6" s="714"/>
      <c r="INV6" s="298"/>
      <c r="INW6" s="714"/>
      <c r="INX6" s="298"/>
      <c r="INY6" s="714"/>
      <c r="INZ6" s="298"/>
      <c r="IOA6" s="714"/>
      <c r="IOB6" s="298"/>
      <c r="IOC6" s="714"/>
      <c r="IOD6" s="298"/>
      <c r="IOE6" s="714"/>
      <c r="IOF6" s="298"/>
      <c r="IOG6" s="714"/>
      <c r="IOH6" s="298"/>
      <c r="IOI6" s="714"/>
      <c r="IOJ6" s="298"/>
      <c r="IOK6" s="714"/>
      <c r="IOL6" s="298"/>
      <c r="IOM6" s="714"/>
      <c r="ION6" s="298"/>
      <c r="IOO6" s="714"/>
      <c r="IOP6" s="298"/>
      <c r="IOQ6" s="714"/>
      <c r="IOR6" s="298"/>
      <c r="IOS6" s="714"/>
      <c r="IOT6" s="298"/>
      <c r="IOU6" s="714"/>
      <c r="IOV6" s="298"/>
      <c r="IOW6" s="714"/>
      <c r="IOX6" s="298"/>
      <c r="IOY6" s="714"/>
      <c r="IOZ6" s="298"/>
      <c r="IPA6" s="714"/>
      <c r="IPB6" s="298"/>
      <c r="IPC6" s="714"/>
      <c r="IPD6" s="298"/>
      <c r="IPE6" s="714"/>
      <c r="IPF6" s="298"/>
      <c r="IPG6" s="714"/>
      <c r="IPH6" s="298"/>
      <c r="IPI6" s="714"/>
      <c r="IPJ6" s="298"/>
      <c r="IPK6" s="714"/>
      <c r="IPL6" s="298"/>
      <c r="IPM6" s="714"/>
      <c r="IPN6" s="298"/>
      <c r="IPO6" s="714"/>
      <c r="IPP6" s="298"/>
      <c r="IPQ6" s="714"/>
      <c r="IPR6" s="298"/>
      <c r="IPS6" s="714"/>
      <c r="IPT6" s="298"/>
      <c r="IPU6" s="714"/>
      <c r="IPV6" s="298"/>
      <c r="IPW6" s="714"/>
      <c r="IPX6" s="298"/>
      <c r="IPY6" s="714"/>
      <c r="IPZ6" s="298"/>
      <c r="IQA6" s="714"/>
      <c r="IQB6" s="298"/>
      <c r="IQC6" s="714"/>
      <c r="IQD6" s="298"/>
      <c r="IQE6" s="714"/>
      <c r="IQF6" s="298"/>
      <c r="IQG6" s="714"/>
      <c r="IQH6" s="298"/>
      <c r="IQI6" s="714"/>
      <c r="IQJ6" s="298"/>
      <c r="IQK6" s="714"/>
      <c r="IQL6" s="298"/>
      <c r="IQM6" s="714"/>
      <c r="IQN6" s="298"/>
      <c r="IQO6" s="714"/>
      <c r="IQP6" s="298"/>
      <c r="IQQ6" s="714"/>
      <c r="IQR6" s="298"/>
      <c r="IQS6" s="714"/>
      <c r="IQT6" s="298"/>
      <c r="IQU6" s="714"/>
      <c r="IQV6" s="298"/>
      <c r="IQW6" s="714"/>
      <c r="IQX6" s="298"/>
      <c r="IQY6" s="714"/>
      <c r="IQZ6" s="298"/>
      <c r="IRA6" s="714"/>
      <c r="IRB6" s="298"/>
      <c r="IRC6" s="714"/>
      <c r="IRD6" s="298"/>
      <c r="IRE6" s="714"/>
      <c r="IRF6" s="298"/>
      <c r="IRG6" s="714"/>
      <c r="IRH6" s="298"/>
      <c r="IRI6" s="714"/>
      <c r="IRJ6" s="298"/>
      <c r="IRK6" s="714"/>
      <c r="IRL6" s="298"/>
      <c r="IRM6" s="714"/>
      <c r="IRN6" s="298"/>
      <c r="IRO6" s="714"/>
      <c r="IRP6" s="298"/>
      <c r="IRQ6" s="714"/>
      <c r="IRR6" s="298"/>
      <c r="IRS6" s="714"/>
      <c r="IRT6" s="298"/>
      <c r="IRU6" s="714"/>
      <c r="IRV6" s="298"/>
      <c r="IRW6" s="714"/>
      <c r="IRX6" s="298"/>
      <c r="IRY6" s="714"/>
      <c r="IRZ6" s="298"/>
      <c r="ISA6" s="714"/>
      <c r="ISB6" s="298"/>
      <c r="ISC6" s="714"/>
      <c r="ISD6" s="298"/>
      <c r="ISE6" s="714"/>
      <c r="ISF6" s="298"/>
      <c r="ISG6" s="714"/>
      <c r="ISH6" s="298"/>
      <c r="ISI6" s="714"/>
      <c r="ISJ6" s="298"/>
      <c r="ISK6" s="714"/>
      <c r="ISL6" s="298"/>
      <c r="ISM6" s="714"/>
      <c r="ISN6" s="298"/>
      <c r="ISO6" s="714"/>
      <c r="ISP6" s="298"/>
      <c r="ISQ6" s="714"/>
      <c r="ISR6" s="298"/>
      <c r="ISS6" s="714"/>
      <c r="IST6" s="298"/>
      <c r="ISU6" s="714"/>
      <c r="ISV6" s="298"/>
      <c r="ISW6" s="714"/>
      <c r="ISX6" s="298"/>
      <c r="ISY6" s="714"/>
      <c r="ISZ6" s="298"/>
      <c r="ITA6" s="714"/>
      <c r="ITB6" s="298"/>
      <c r="ITC6" s="714"/>
      <c r="ITD6" s="298"/>
      <c r="ITE6" s="714"/>
      <c r="ITF6" s="298"/>
      <c r="ITG6" s="714"/>
      <c r="ITH6" s="298"/>
      <c r="ITI6" s="714"/>
      <c r="ITJ6" s="298"/>
      <c r="ITK6" s="714"/>
      <c r="ITL6" s="298"/>
      <c r="ITM6" s="714"/>
      <c r="ITN6" s="298"/>
      <c r="ITO6" s="714"/>
      <c r="ITP6" s="298"/>
      <c r="ITQ6" s="714"/>
      <c r="ITR6" s="298"/>
      <c r="ITS6" s="714"/>
      <c r="ITT6" s="298"/>
      <c r="ITU6" s="714"/>
      <c r="ITV6" s="298"/>
      <c r="ITW6" s="714"/>
      <c r="ITX6" s="298"/>
      <c r="ITY6" s="714"/>
      <c r="ITZ6" s="298"/>
      <c r="IUA6" s="714"/>
      <c r="IUB6" s="298"/>
      <c r="IUC6" s="714"/>
      <c r="IUD6" s="298"/>
      <c r="IUE6" s="714"/>
      <c r="IUF6" s="298"/>
      <c r="IUG6" s="714"/>
      <c r="IUH6" s="298"/>
      <c r="IUI6" s="714"/>
      <c r="IUJ6" s="298"/>
      <c r="IUK6" s="714"/>
      <c r="IUL6" s="298"/>
      <c r="IUM6" s="714"/>
      <c r="IUN6" s="298"/>
      <c r="IUO6" s="714"/>
      <c r="IUP6" s="298"/>
      <c r="IUQ6" s="714"/>
      <c r="IUR6" s="298"/>
      <c r="IUS6" s="714"/>
      <c r="IUT6" s="298"/>
      <c r="IUU6" s="714"/>
      <c r="IUV6" s="298"/>
      <c r="IUW6" s="714"/>
      <c r="IUX6" s="298"/>
      <c r="IUY6" s="714"/>
      <c r="IUZ6" s="298"/>
      <c r="IVA6" s="714"/>
      <c r="IVB6" s="298"/>
      <c r="IVC6" s="714"/>
      <c r="IVD6" s="298"/>
      <c r="IVE6" s="714"/>
      <c r="IVF6" s="298"/>
      <c r="IVG6" s="714"/>
      <c r="IVH6" s="298"/>
      <c r="IVI6" s="714"/>
      <c r="IVJ6" s="298"/>
      <c r="IVK6" s="714"/>
      <c r="IVL6" s="298"/>
      <c r="IVM6" s="714"/>
      <c r="IVN6" s="298"/>
      <c r="IVO6" s="714"/>
      <c r="IVP6" s="298"/>
      <c r="IVQ6" s="714"/>
      <c r="IVR6" s="298"/>
      <c r="IVS6" s="714"/>
      <c r="IVT6" s="298"/>
      <c r="IVU6" s="714"/>
      <c r="IVV6" s="298"/>
      <c r="IVW6" s="714"/>
      <c r="IVX6" s="298"/>
      <c r="IVY6" s="714"/>
      <c r="IVZ6" s="298"/>
      <c r="IWA6" s="714"/>
      <c r="IWB6" s="298"/>
      <c r="IWC6" s="714"/>
      <c r="IWD6" s="298"/>
      <c r="IWE6" s="714"/>
      <c r="IWF6" s="298"/>
      <c r="IWG6" s="714"/>
      <c r="IWH6" s="298"/>
      <c r="IWI6" s="714"/>
      <c r="IWJ6" s="298"/>
      <c r="IWK6" s="714"/>
      <c r="IWL6" s="298"/>
      <c r="IWM6" s="714"/>
      <c r="IWN6" s="298"/>
      <c r="IWO6" s="714"/>
      <c r="IWP6" s="298"/>
      <c r="IWQ6" s="714"/>
      <c r="IWR6" s="298"/>
      <c r="IWS6" s="714"/>
      <c r="IWT6" s="298"/>
      <c r="IWU6" s="714"/>
      <c r="IWV6" s="298"/>
      <c r="IWW6" s="714"/>
      <c r="IWX6" s="298"/>
      <c r="IWY6" s="714"/>
      <c r="IWZ6" s="298"/>
      <c r="IXA6" s="714"/>
      <c r="IXB6" s="298"/>
      <c r="IXC6" s="714"/>
      <c r="IXD6" s="298"/>
      <c r="IXE6" s="714"/>
      <c r="IXF6" s="298"/>
      <c r="IXG6" s="714"/>
      <c r="IXH6" s="298"/>
      <c r="IXI6" s="714"/>
      <c r="IXJ6" s="298"/>
      <c r="IXK6" s="714"/>
      <c r="IXL6" s="298"/>
      <c r="IXM6" s="714"/>
      <c r="IXN6" s="298"/>
      <c r="IXO6" s="714"/>
      <c r="IXP6" s="298"/>
      <c r="IXQ6" s="714"/>
      <c r="IXR6" s="298"/>
      <c r="IXS6" s="714"/>
      <c r="IXT6" s="298"/>
      <c r="IXU6" s="714"/>
      <c r="IXV6" s="298"/>
      <c r="IXW6" s="714"/>
      <c r="IXX6" s="298"/>
      <c r="IXY6" s="714"/>
      <c r="IXZ6" s="298"/>
      <c r="IYA6" s="714"/>
      <c r="IYB6" s="298"/>
      <c r="IYC6" s="714"/>
      <c r="IYD6" s="298"/>
      <c r="IYE6" s="714"/>
      <c r="IYF6" s="298"/>
      <c r="IYG6" s="714"/>
      <c r="IYH6" s="298"/>
      <c r="IYI6" s="714"/>
      <c r="IYJ6" s="298"/>
      <c r="IYK6" s="714"/>
      <c r="IYL6" s="298"/>
      <c r="IYM6" s="714"/>
      <c r="IYN6" s="298"/>
      <c r="IYO6" s="714"/>
      <c r="IYP6" s="298"/>
      <c r="IYQ6" s="714"/>
      <c r="IYR6" s="298"/>
      <c r="IYS6" s="714"/>
      <c r="IYT6" s="298"/>
      <c r="IYU6" s="714"/>
      <c r="IYV6" s="298"/>
      <c r="IYW6" s="714"/>
      <c r="IYX6" s="298"/>
      <c r="IYY6" s="714"/>
      <c r="IYZ6" s="298"/>
      <c r="IZA6" s="714"/>
      <c r="IZB6" s="298"/>
      <c r="IZC6" s="714"/>
      <c r="IZD6" s="298"/>
      <c r="IZE6" s="714"/>
      <c r="IZF6" s="298"/>
      <c r="IZG6" s="714"/>
      <c r="IZH6" s="298"/>
      <c r="IZI6" s="714"/>
      <c r="IZJ6" s="298"/>
      <c r="IZK6" s="714"/>
      <c r="IZL6" s="298"/>
      <c r="IZM6" s="714"/>
      <c r="IZN6" s="298"/>
      <c r="IZO6" s="714"/>
      <c r="IZP6" s="298"/>
      <c r="IZQ6" s="714"/>
      <c r="IZR6" s="298"/>
      <c r="IZS6" s="714"/>
      <c r="IZT6" s="298"/>
      <c r="IZU6" s="714"/>
      <c r="IZV6" s="298"/>
      <c r="IZW6" s="714"/>
      <c r="IZX6" s="298"/>
      <c r="IZY6" s="714"/>
      <c r="IZZ6" s="298"/>
      <c r="JAA6" s="714"/>
      <c r="JAB6" s="298"/>
      <c r="JAC6" s="714"/>
      <c r="JAD6" s="298"/>
      <c r="JAE6" s="714"/>
      <c r="JAF6" s="298"/>
      <c r="JAG6" s="714"/>
      <c r="JAH6" s="298"/>
      <c r="JAI6" s="714"/>
      <c r="JAJ6" s="298"/>
      <c r="JAK6" s="714"/>
      <c r="JAL6" s="298"/>
      <c r="JAM6" s="714"/>
      <c r="JAN6" s="298"/>
      <c r="JAO6" s="714"/>
      <c r="JAP6" s="298"/>
      <c r="JAQ6" s="714"/>
      <c r="JAR6" s="298"/>
      <c r="JAS6" s="714"/>
      <c r="JAT6" s="298"/>
      <c r="JAU6" s="714"/>
      <c r="JAV6" s="298"/>
      <c r="JAW6" s="714"/>
      <c r="JAX6" s="298"/>
      <c r="JAY6" s="714"/>
      <c r="JAZ6" s="298"/>
      <c r="JBA6" s="714"/>
      <c r="JBB6" s="298"/>
      <c r="JBC6" s="714"/>
      <c r="JBD6" s="298"/>
      <c r="JBE6" s="714"/>
      <c r="JBF6" s="298"/>
      <c r="JBG6" s="714"/>
      <c r="JBH6" s="298"/>
      <c r="JBI6" s="714"/>
      <c r="JBJ6" s="298"/>
      <c r="JBK6" s="714"/>
      <c r="JBL6" s="298"/>
      <c r="JBM6" s="714"/>
      <c r="JBN6" s="298"/>
      <c r="JBO6" s="714"/>
      <c r="JBP6" s="298"/>
      <c r="JBQ6" s="714"/>
      <c r="JBR6" s="298"/>
      <c r="JBS6" s="714"/>
      <c r="JBT6" s="298"/>
      <c r="JBU6" s="714"/>
      <c r="JBV6" s="298"/>
      <c r="JBW6" s="714"/>
      <c r="JBX6" s="298"/>
      <c r="JBY6" s="714"/>
      <c r="JBZ6" s="298"/>
      <c r="JCA6" s="714"/>
      <c r="JCB6" s="298"/>
      <c r="JCC6" s="714"/>
      <c r="JCD6" s="298"/>
      <c r="JCE6" s="714"/>
      <c r="JCF6" s="298"/>
      <c r="JCG6" s="714"/>
      <c r="JCH6" s="298"/>
      <c r="JCI6" s="714"/>
      <c r="JCJ6" s="298"/>
      <c r="JCK6" s="714"/>
      <c r="JCL6" s="298"/>
      <c r="JCM6" s="714"/>
      <c r="JCN6" s="298"/>
      <c r="JCO6" s="714"/>
      <c r="JCP6" s="298"/>
      <c r="JCQ6" s="714"/>
      <c r="JCR6" s="298"/>
      <c r="JCS6" s="714"/>
      <c r="JCT6" s="298"/>
      <c r="JCU6" s="714"/>
      <c r="JCV6" s="298"/>
      <c r="JCW6" s="714"/>
      <c r="JCX6" s="298"/>
      <c r="JCY6" s="714"/>
      <c r="JCZ6" s="298"/>
      <c r="JDA6" s="714"/>
      <c r="JDB6" s="298"/>
      <c r="JDC6" s="714"/>
      <c r="JDD6" s="298"/>
      <c r="JDE6" s="714"/>
      <c r="JDF6" s="298"/>
      <c r="JDG6" s="714"/>
      <c r="JDH6" s="298"/>
      <c r="JDI6" s="714"/>
      <c r="JDJ6" s="298"/>
      <c r="JDK6" s="714"/>
      <c r="JDL6" s="298"/>
      <c r="JDM6" s="714"/>
      <c r="JDN6" s="298"/>
      <c r="JDO6" s="714"/>
      <c r="JDP6" s="298"/>
      <c r="JDQ6" s="714"/>
      <c r="JDR6" s="298"/>
      <c r="JDS6" s="714"/>
      <c r="JDT6" s="298"/>
      <c r="JDU6" s="714"/>
      <c r="JDV6" s="298"/>
      <c r="JDW6" s="714"/>
      <c r="JDX6" s="298"/>
      <c r="JDY6" s="714"/>
      <c r="JDZ6" s="298"/>
      <c r="JEA6" s="714"/>
      <c r="JEB6" s="298"/>
      <c r="JEC6" s="714"/>
      <c r="JED6" s="298"/>
      <c r="JEE6" s="714"/>
      <c r="JEF6" s="298"/>
      <c r="JEG6" s="714"/>
      <c r="JEH6" s="298"/>
      <c r="JEI6" s="714"/>
      <c r="JEJ6" s="298"/>
      <c r="JEK6" s="714"/>
      <c r="JEL6" s="298"/>
      <c r="JEM6" s="714"/>
      <c r="JEN6" s="298"/>
      <c r="JEO6" s="714"/>
      <c r="JEP6" s="298"/>
      <c r="JEQ6" s="714"/>
      <c r="JER6" s="298"/>
      <c r="JES6" s="714"/>
      <c r="JET6" s="298"/>
      <c r="JEU6" s="714"/>
      <c r="JEV6" s="298"/>
      <c r="JEW6" s="714"/>
      <c r="JEX6" s="298"/>
      <c r="JEY6" s="714"/>
      <c r="JEZ6" s="298"/>
      <c r="JFA6" s="714"/>
      <c r="JFB6" s="298"/>
      <c r="JFC6" s="714"/>
      <c r="JFD6" s="298"/>
      <c r="JFE6" s="714"/>
      <c r="JFF6" s="298"/>
      <c r="JFG6" s="714"/>
      <c r="JFH6" s="298"/>
      <c r="JFI6" s="714"/>
      <c r="JFJ6" s="298"/>
      <c r="JFK6" s="714"/>
      <c r="JFL6" s="298"/>
      <c r="JFM6" s="714"/>
      <c r="JFN6" s="298"/>
      <c r="JFO6" s="714"/>
      <c r="JFP6" s="298"/>
      <c r="JFQ6" s="714"/>
      <c r="JFR6" s="298"/>
      <c r="JFS6" s="714"/>
      <c r="JFT6" s="298"/>
      <c r="JFU6" s="714"/>
      <c r="JFV6" s="298"/>
      <c r="JFW6" s="714"/>
      <c r="JFX6" s="298"/>
      <c r="JFY6" s="714"/>
      <c r="JFZ6" s="298"/>
      <c r="JGA6" s="714"/>
      <c r="JGB6" s="298"/>
      <c r="JGC6" s="714"/>
      <c r="JGD6" s="298"/>
      <c r="JGE6" s="714"/>
      <c r="JGF6" s="298"/>
      <c r="JGG6" s="714"/>
      <c r="JGH6" s="298"/>
      <c r="JGI6" s="714"/>
      <c r="JGJ6" s="298"/>
      <c r="JGK6" s="714"/>
      <c r="JGL6" s="298"/>
      <c r="JGM6" s="714"/>
      <c r="JGN6" s="298"/>
      <c r="JGO6" s="714"/>
      <c r="JGP6" s="298"/>
      <c r="JGQ6" s="714"/>
      <c r="JGR6" s="298"/>
      <c r="JGS6" s="714"/>
      <c r="JGT6" s="298"/>
      <c r="JGU6" s="714"/>
      <c r="JGV6" s="298"/>
      <c r="JGW6" s="714"/>
      <c r="JGX6" s="298"/>
      <c r="JGY6" s="714"/>
      <c r="JGZ6" s="298"/>
      <c r="JHA6" s="714"/>
      <c r="JHB6" s="298"/>
      <c r="JHC6" s="714"/>
      <c r="JHD6" s="298"/>
      <c r="JHE6" s="714"/>
      <c r="JHF6" s="298"/>
      <c r="JHG6" s="714"/>
      <c r="JHH6" s="298"/>
      <c r="JHI6" s="714"/>
      <c r="JHJ6" s="298"/>
      <c r="JHK6" s="714"/>
      <c r="JHL6" s="298"/>
      <c r="JHM6" s="714"/>
      <c r="JHN6" s="298"/>
      <c r="JHO6" s="714"/>
      <c r="JHP6" s="298"/>
      <c r="JHQ6" s="714"/>
      <c r="JHR6" s="298"/>
      <c r="JHS6" s="714"/>
      <c r="JHT6" s="298"/>
      <c r="JHU6" s="714"/>
      <c r="JHV6" s="298"/>
      <c r="JHW6" s="714"/>
      <c r="JHX6" s="298"/>
      <c r="JHY6" s="714"/>
      <c r="JHZ6" s="298"/>
      <c r="JIA6" s="714"/>
      <c r="JIB6" s="298"/>
      <c r="JIC6" s="714"/>
      <c r="JID6" s="298"/>
      <c r="JIE6" s="714"/>
      <c r="JIF6" s="298"/>
      <c r="JIG6" s="714"/>
      <c r="JIH6" s="298"/>
      <c r="JII6" s="714"/>
      <c r="JIJ6" s="298"/>
      <c r="JIK6" s="714"/>
      <c r="JIL6" s="298"/>
      <c r="JIM6" s="714"/>
      <c r="JIN6" s="298"/>
      <c r="JIO6" s="714"/>
      <c r="JIP6" s="298"/>
      <c r="JIQ6" s="714"/>
      <c r="JIR6" s="298"/>
      <c r="JIS6" s="714"/>
      <c r="JIT6" s="298"/>
      <c r="JIU6" s="714"/>
      <c r="JIV6" s="298"/>
      <c r="JIW6" s="714"/>
      <c r="JIX6" s="298"/>
      <c r="JIY6" s="714"/>
      <c r="JIZ6" s="298"/>
      <c r="JJA6" s="714"/>
      <c r="JJB6" s="298"/>
      <c r="JJC6" s="714"/>
      <c r="JJD6" s="298"/>
      <c r="JJE6" s="714"/>
      <c r="JJF6" s="298"/>
      <c r="JJG6" s="714"/>
      <c r="JJH6" s="298"/>
      <c r="JJI6" s="714"/>
      <c r="JJJ6" s="298"/>
      <c r="JJK6" s="714"/>
      <c r="JJL6" s="298"/>
      <c r="JJM6" s="714"/>
      <c r="JJN6" s="298"/>
      <c r="JJO6" s="714"/>
      <c r="JJP6" s="298"/>
      <c r="JJQ6" s="714"/>
      <c r="JJR6" s="298"/>
      <c r="JJS6" s="714"/>
      <c r="JJT6" s="298"/>
      <c r="JJU6" s="714"/>
      <c r="JJV6" s="298"/>
      <c r="JJW6" s="714"/>
      <c r="JJX6" s="298"/>
      <c r="JJY6" s="714"/>
      <c r="JJZ6" s="298"/>
      <c r="JKA6" s="714"/>
      <c r="JKB6" s="298"/>
      <c r="JKC6" s="714"/>
      <c r="JKD6" s="298"/>
      <c r="JKE6" s="714"/>
      <c r="JKF6" s="298"/>
      <c r="JKG6" s="714"/>
      <c r="JKH6" s="298"/>
      <c r="JKI6" s="714"/>
      <c r="JKJ6" s="298"/>
      <c r="JKK6" s="714"/>
      <c r="JKL6" s="298"/>
      <c r="JKM6" s="714"/>
      <c r="JKN6" s="298"/>
      <c r="JKO6" s="714"/>
      <c r="JKP6" s="298"/>
      <c r="JKQ6" s="714"/>
      <c r="JKR6" s="298"/>
      <c r="JKS6" s="714"/>
      <c r="JKT6" s="298"/>
      <c r="JKU6" s="714"/>
      <c r="JKV6" s="298"/>
      <c r="JKW6" s="714"/>
      <c r="JKX6" s="298"/>
      <c r="JKY6" s="714"/>
      <c r="JKZ6" s="298"/>
      <c r="JLA6" s="714"/>
      <c r="JLB6" s="298"/>
      <c r="JLC6" s="714"/>
      <c r="JLD6" s="298"/>
      <c r="JLE6" s="714"/>
      <c r="JLF6" s="298"/>
      <c r="JLG6" s="714"/>
      <c r="JLH6" s="298"/>
      <c r="JLI6" s="714"/>
      <c r="JLJ6" s="298"/>
      <c r="JLK6" s="714"/>
      <c r="JLL6" s="298"/>
      <c r="JLM6" s="714"/>
      <c r="JLN6" s="298"/>
      <c r="JLO6" s="714"/>
      <c r="JLP6" s="298"/>
      <c r="JLQ6" s="714"/>
      <c r="JLR6" s="298"/>
      <c r="JLS6" s="714"/>
      <c r="JLT6" s="298"/>
      <c r="JLU6" s="714"/>
      <c r="JLV6" s="298"/>
      <c r="JLW6" s="714"/>
      <c r="JLX6" s="298"/>
      <c r="JLY6" s="714"/>
      <c r="JLZ6" s="298"/>
      <c r="JMA6" s="714"/>
      <c r="JMB6" s="298"/>
      <c r="JMC6" s="714"/>
      <c r="JMD6" s="298"/>
      <c r="JME6" s="714"/>
      <c r="JMF6" s="298"/>
      <c r="JMG6" s="714"/>
      <c r="JMH6" s="298"/>
      <c r="JMI6" s="714"/>
      <c r="JMJ6" s="298"/>
      <c r="JMK6" s="714"/>
      <c r="JML6" s="298"/>
      <c r="JMM6" s="714"/>
      <c r="JMN6" s="298"/>
      <c r="JMO6" s="714"/>
      <c r="JMP6" s="298"/>
      <c r="JMQ6" s="714"/>
      <c r="JMR6" s="298"/>
      <c r="JMS6" s="714"/>
      <c r="JMT6" s="298"/>
      <c r="JMU6" s="714"/>
      <c r="JMV6" s="298"/>
      <c r="JMW6" s="714"/>
      <c r="JMX6" s="298"/>
      <c r="JMY6" s="714"/>
      <c r="JMZ6" s="298"/>
      <c r="JNA6" s="714"/>
      <c r="JNB6" s="298"/>
      <c r="JNC6" s="714"/>
      <c r="JND6" s="298"/>
      <c r="JNE6" s="714"/>
      <c r="JNF6" s="298"/>
      <c r="JNG6" s="714"/>
      <c r="JNH6" s="298"/>
      <c r="JNI6" s="714"/>
      <c r="JNJ6" s="298"/>
      <c r="JNK6" s="714"/>
      <c r="JNL6" s="298"/>
      <c r="JNM6" s="714"/>
      <c r="JNN6" s="298"/>
      <c r="JNO6" s="714"/>
      <c r="JNP6" s="298"/>
      <c r="JNQ6" s="714"/>
      <c r="JNR6" s="298"/>
      <c r="JNS6" s="714"/>
      <c r="JNT6" s="298"/>
      <c r="JNU6" s="714"/>
      <c r="JNV6" s="298"/>
      <c r="JNW6" s="714"/>
      <c r="JNX6" s="298"/>
      <c r="JNY6" s="714"/>
      <c r="JNZ6" s="298"/>
      <c r="JOA6" s="714"/>
      <c r="JOB6" s="298"/>
      <c r="JOC6" s="714"/>
      <c r="JOD6" s="298"/>
      <c r="JOE6" s="714"/>
      <c r="JOF6" s="298"/>
      <c r="JOG6" s="714"/>
      <c r="JOH6" s="298"/>
      <c r="JOI6" s="714"/>
      <c r="JOJ6" s="298"/>
      <c r="JOK6" s="714"/>
      <c r="JOL6" s="298"/>
      <c r="JOM6" s="714"/>
      <c r="JON6" s="298"/>
      <c r="JOO6" s="714"/>
      <c r="JOP6" s="298"/>
      <c r="JOQ6" s="714"/>
      <c r="JOR6" s="298"/>
      <c r="JOS6" s="714"/>
      <c r="JOT6" s="298"/>
      <c r="JOU6" s="714"/>
      <c r="JOV6" s="298"/>
      <c r="JOW6" s="714"/>
      <c r="JOX6" s="298"/>
      <c r="JOY6" s="714"/>
      <c r="JOZ6" s="298"/>
      <c r="JPA6" s="714"/>
      <c r="JPB6" s="298"/>
      <c r="JPC6" s="714"/>
      <c r="JPD6" s="298"/>
      <c r="JPE6" s="714"/>
      <c r="JPF6" s="298"/>
      <c r="JPG6" s="714"/>
      <c r="JPH6" s="298"/>
      <c r="JPI6" s="714"/>
      <c r="JPJ6" s="298"/>
      <c r="JPK6" s="714"/>
      <c r="JPL6" s="298"/>
      <c r="JPM6" s="714"/>
      <c r="JPN6" s="298"/>
      <c r="JPO6" s="714"/>
      <c r="JPP6" s="298"/>
      <c r="JPQ6" s="714"/>
      <c r="JPR6" s="298"/>
      <c r="JPS6" s="714"/>
      <c r="JPT6" s="298"/>
      <c r="JPU6" s="714"/>
      <c r="JPV6" s="298"/>
      <c r="JPW6" s="714"/>
      <c r="JPX6" s="298"/>
      <c r="JPY6" s="714"/>
      <c r="JPZ6" s="298"/>
      <c r="JQA6" s="714"/>
      <c r="JQB6" s="298"/>
      <c r="JQC6" s="714"/>
      <c r="JQD6" s="298"/>
      <c r="JQE6" s="714"/>
      <c r="JQF6" s="298"/>
      <c r="JQG6" s="714"/>
      <c r="JQH6" s="298"/>
      <c r="JQI6" s="714"/>
      <c r="JQJ6" s="298"/>
      <c r="JQK6" s="714"/>
      <c r="JQL6" s="298"/>
      <c r="JQM6" s="714"/>
      <c r="JQN6" s="298"/>
      <c r="JQO6" s="714"/>
      <c r="JQP6" s="298"/>
      <c r="JQQ6" s="714"/>
      <c r="JQR6" s="298"/>
      <c r="JQS6" s="714"/>
      <c r="JQT6" s="298"/>
      <c r="JQU6" s="714"/>
      <c r="JQV6" s="298"/>
      <c r="JQW6" s="714"/>
      <c r="JQX6" s="298"/>
      <c r="JQY6" s="714"/>
      <c r="JQZ6" s="298"/>
      <c r="JRA6" s="714"/>
      <c r="JRB6" s="298"/>
      <c r="JRC6" s="714"/>
      <c r="JRD6" s="298"/>
      <c r="JRE6" s="714"/>
      <c r="JRF6" s="298"/>
      <c r="JRG6" s="714"/>
      <c r="JRH6" s="298"/>
      <c r="JRI6" s="714"/>
      <c r="JRJ6" s="298"/>
      <c r="JRK6" s="714"/>
      <c r="JRL6" s="298"/>
      <c r="JRM6" s="714"/>
      <c r="JRN6" s="298"/>
      <c r="JRO6" s="714"/>
      <c r="JRP6" s="298"/>
      <c r="JRQ6" s="714"/>
      <c r="JRR6" s="298"/>
      <c r="JRS6" s="714"/>
      <c r="JRT6" s="298"/>
      <c r="JRU6" s="714"/>
      <c r="JRV6" s="298"/>
      <c r="JRW6" s="714"/>
      <c r="JRX6" s="298"/>
      <c r="JRY6" s="714"/>
      <c r="JRZ6" s="298"/>
      <c r="JSA6" s="714"/>
      <c r="JSB6" s="298"/>
      <c r="JSC6" s="714"/>
      <c r="JSD6" s="298"/>
      <c r="JSE6" s="714"/>
      <c r="JSF6" s="298"/>
      <c r="JSG6" s="714"/>
      <c r="JSH6" s="298"/>
      <c r="JSI6" s="714"/>
      <c r="JSJ6" s="298"/>
      <c r="JSK6" s="714"/>
      <c r="JSL6" s="298"/>
      <c r="JSM6" s="714"/>
      <c r="JSN6" s="298"/>
      <c r="JSO6" s="714"/>
      <c r="JSP6" s="298"/>
      <c r="JSQ6" s="714"/>
      <c r="JSR6" s="298"/>
      <c r="JSS6" s="714"/>
      <c r="JST6" s="298"/>
      <c r="JSU6" s="714"/>
      <c r="JSV6" s="298"/>
      <c r="JSW6" s="714"/>
      <c r="JSX6" s="298"/>
      <c r="JSY6" s="714"/>
      <c r="JSZ6" s="298"/>
      <c r="JTA6" s="714"/>
      <c r="JTB6" s="298"/>
      <c r="JTC6" s="714"/>
      <c r="JTD6" s="298"/>
      <c r="JTE6" s="714"/>
      <c r="JTF6" s="298"/>
      <c r="JTG6" s="714"/>
      <c r="JTH6" s="298"/>
      <c r="JTI6" s="714"/>
      <c r="JTJ6" s="298"/>
      <c r="JTK6" s="714"/>
      <c r="JTL6" s="298"/>
      <c r="JTM6" s="714"/>
      <c r="JTN6" s="298"/>
      <c r="JTO6" s="714"/>
      <c r="JTP6" s="298"/>
      <c r="JTQ6" s="714"/>
      <c r="JTR6" s="298"/>
      <c r="JTS6" s="714"/>
      <c r="JTT6" s="298"/>
      <c r="JTU6" s="714"/>
      <c r="JTV6" s="298"/>
      <c r="JTW6" s="714"/>
      <c r="JTX6" s="298"/>
      <c r="JTY6" s="714"/>
      <c r="JTZ6" s="298"/>
      <c r="JUA6" s="714"/>
      <c r="JUB6" s="298"/>
      <c r="JUC6" s="714"/>
      <c r="JUD6" s="298"/>
      <c r="JUE6" s="714"/>
      <c r="JUF6" s="298"/>
      <c r="JUG6" s="714"/>
      <c r="JUH6" s="298"/>
      <c r="JUI6" s="714"/>
      <c r="JUJ6" s="298"/>
      <c r="JUK6" s="714"/>
      <c r="JUL6" s="298"/>
      <c r="JUM6" s="714"/>
      <c r="JUN6" s="298"/>
      <c r="JUO6" s="714"/>
      <c r="JUP6" s="298"/>
      <c r="JUQ6" s="714"/>
      <c r="JUR6" s="298"/>
      <c r="JUS6" s="714"/>
      <c r="JUT6" s="298"/>
      <c r="JUU6" s="714"/>
      <c r="JUV6" s="298"/>
      <c r="JUW6" s="714"/>
      <c r="JUX6" s="298"/>
      <c r="JUY6" s="714"/>
      <c r="JUZ6" s="298"/>
      <c r="JVA6" s="714"/>
      <c r="JVB6" s="298"/>
      <c r="JVC6" s="714"/>
      <c r="JVD6" s="298"/>
      <c r="JVE6" s="714"/>
      <c r="JVF6" s="298"/>
      <c r="JVG6" s="714"/>
      <c r="JVH6" s="298"/>
      <c r="JVI6" s="714"/>
      <c r="JVJ6" s="298"/>
      <c r="JVK6" s="714"/>
      <c r="JVL6" s="298"/>
      <c r="JVM6" s="714"/>
      <c r="JVN6" s="298"/>
      <c r="JVO6" s="714"/>
      <c r="JVP6" s="298"/>
      <c r="JVQ6" s="714"/>
      <c r="JVR6" s="298"/>
      <c r="JVS6" s="714"/>
      <c r="JVT6" s="298"/>
      <c r="JVU6" s="714"/>
      <c r="JVV6" s="298"/>
      <c r="JVW6" s="714"/>
      <c r="JVX6" s="298"/>
      <c r="JVY6" s="714"/>
      <c r="JVZ6" s="298"/>
      <c r="JWA6" s="714"/>
      <c r="JWB6" s="298"/>
      <c r="JWC6" s="714"/>
      <c r="JWD6" s="298"/>
      <c r="JWE6" s="714"/>
      <c r="JWF6" s="298"/>
      <c r="JWG6" s="714"/>
      <c r="JWH6" s="298"/>
      <c r="JWI6" s="714"/>
      <c r="JWJ6" s="298"/>
      <c r="JWK6" s="714"/>
      <c r="JWL6" s="298"/>
      <c r="JWM6" s="714"/>
      <c r="JWN6" s="298"/>
      <c r="JWO6" s="714"/>
      <c r="JWP6" s="298"/>
      <c r="JWQ6" s="714"/>
      <c r="JWR6" s="298"/>
      <c r="JWS6" s="714"/>
      <c r="JWT6" s="298"/>
      <c r="JWU6" s="714"/>
      <c r="JWV6" s="298"/>
      <c r="JWW6" s="714"/>
      <c r="JWX6" s="298"/>
      <c r="JWY6" s="714"/>
      <c r="JWZ6" s="298"/>
      <c r="JXA6" s="714"/>
      <c r="JXB6" s="298"/>
      <c r="JXC6" s="714"/>
      <c r="JXD6" s="298"/>
      <c r="JXE6" s="714"/>
      <c r="JXF6" s="298"/>
      <c r="JXG6" s="714"/>
      <c r="JXH6" s="298"/>
      <c r="JXI6" s="714"/>
      <c r="JXJ6" s="298"/>
      <c r="JXK6" s="714"/>
      <c r="JXL6" s="298"/>
      <c r="JXM6" s="714"/>
      <c r="JXN6" s="298"/>
      <c r="JXO6" s="714"/>
      <c r="JXP6" s="298"/>
      <c r="JXQ6" s="714"/>
      <c r="JXR6" s="298"/>
      <c r="JXS6" s="714"/>
      <c r="JXT6" s="298"/>
      <c r="JXU6" s="714"/>
      <c r="JXV6" s="298"/>
      <c r="JXW6" s="714"/>
      <c r="JXX6" s="298"/>
      <c r="JXY6" s="714"/>
      <c r="JXZ6" s="298"/>
      <c r="JYA6" s="714"/>
      <c r="JYB6" s="298"/>
      <c r="JYC6" s="714"/>
      <c r="JYD6" s="298"/>
      <c r="JYE6" s="714"/>
      <c r="JYF6" s="298"/>
      <c r="JYG6" s="714"/>
      <c r="JYH6" s="298"/>
      <c r="JYI6" s="714"/>
      <c r="JYJ6" s="298"/>
      <c r="JYK6" s="714"/>
      <c r="JYL6" s="298"/>
      <c r="JYM6" s="714"/>
      <c r="JYN6" s="298"/>
      <c r="JYO6" s="714"/>
      <c r="JYP6" s="298"/>
      <c r="JYQ6" s="714"/>
      <c r="JYR6" s="298"/>
      <c r="JYS6" s="714"/>
      <c r="JYT6" s="298"/>
      <c r="JYU6" s="714"/>
      <c r="JYV6" s="298"/>
      <c r="JYW6" s="714"/>
      <c r="JYX6" s="298"/>
      <c r="JYY6" s="714"/>
      <c r="JYZ6" s="298"/>
      <c r="JZA6" s="714"/>
      <c r="JZB6" s="298"/>
      <c r="JZC6" s="714"/>
      <c r="JZD6" s="298"/>
      <c r="JZE6" s="714"/>
      <c r="JZF6" s="298"/>
      <c r="JZG6" s="714"/>
      <c r="JZH6" s="298"/>
      <c r="JZI6" s="714"/>
      <c r="JZJ6" s="298"/>
      <c r="JZK6" s="714"/>
      <c r="JZL6" s="298"/>
      <c r="JZM6" s="714"/>
      <c r="JZN6" s="298"/>
      <c r="JZO6" s="714"/>
      <c r="JZP6" s="298"/>
      <c r="JZQ6" s="714"/>
      <c r="JZR6" s="298"/>
      <c r="JZS6" s="714"/>
      <c r="JZT6" s="298"/>
      <c r="JZU6" s="714"/>
      <c r="JZV6" s="298"/>
      <c r="JZW6" s="714"/>
      <c r="JZX6" s="298"/>
      <c r="JZY6" s="714"/>
      <c r="JZZ6" s="298"/>
      <c r="KAA6" s="714"/>
      <c r="KAB6" s="298"/>
      <c r="KAC6" s="714"/>
      <c r="KAD6" s="298"/>
      <c r="KAE6" s="714"/>
      <c r="KAF6" s="298"/>
      <c r="KAG6" s="714"/>
      <c r="KAH6" s="298"/>
      <c r="KAI6" s="714"/>
      <c r="KAJ6" s="298"/>
      <c r="KAK6" s="714"/>
      <c r="KAL6" s="298"/>
      <c r="KAM6" s="714"/>
      <c r="KAN6" s="298"/>
      <c r="KAO6" s="714"/>
      <c r="KAP6" s="298"/>
      <c r="KAQ6" s="714"/>
      <c r="KAR6" s="298"/>
      <c r="KAS6" s="714"/>
      <c r="KAT6" s="298"/>
      <c r="KAU6" s="714"/>
      <c r="KAV6" s="298"/>
      <c r="KAW6" s="714"/>
      <c r="KAX6" s="298"/>
      <c r="KAY6" s="714"/>
      <c r="KAZ6" s="298"/>
      <c r="KBA6" s="714"/>
      <c r="KBB6" s="298"/>
      <c r="KBC6" s="714"/>
      <c r="KBD6" s="298"/>
      <c r="KBE6" s="714"/>
      <c r="KBF6" s="298"/>
      <c r="KBG6" s="714"/>
      <c r="KBH6" s="298"/>
      <c r="KBI6" s="714"/>
      <c r="KBJ6" s="298"/>
      <c r="KBK6" s="714"/>
      <c r="KBL6" s="298"/>
      <c r="KBM6" s="714"/>
      <c r="KBN6" s="298"/>
      <c r="KBO6" s="714"/>
      <c r="KBP6" s="298"/>
      <c r="KBQ6" s="714"/>
      <c r="KBR6" s="298"/>
      <c r="KBS6" s="714"/>
      <c r="KBT6" s="298"/>
      <c r="KBU6" s="714"/>
      <c r="KBV6" s="298"/>
      <c r="KBW6" s="714"/>
      <c r="KBX6" s="298"/>
      <c r="KBY6" s="714"/>
      <c r="KBZ6" s="298"/>
      <c r="KCA6" s="714"/>
      <c r="KCB6" s="298"/>
      <c r="KCC6" s="714"/>
      <c r="KCD6" s="298"/>
      <c r="KCE6" s="714"/>
      <c r="KCF6" s="298"/>
      <c r="KCG6" s="714"/>
      <c r="KCH6" s="298"/>
      <c r="KCI6" s="714"/>
      <c r="KCJ6" s="298"/>
      <c r="KCK6" s="714"/>
      <c r="KCL6" s="298"/>
      <c r="KCM6" s="714"/>
      <c r="KCN6" s="298"/>
      <c r="KCO6" s="714"/>
      <c r="KCP6" s="298"/>
      <c r="KCQ6" s="714"/>
      <c r="KCR6" s="298"/>
      <c r="KCS6" s="714"/>
      <c r="KCT6" s="298"/>
      <c r="KCU6" s="714"/>
      <c r="KCV6" s="298"/>
      <c r="KCW6" s="714"/>
      <c r="KCX6" s="298"/>
      <c r="KCY6" s="714"/>
      <c r="KCZ6" s="298"/>
      <c r="KDA6" s="714"/>
      <c r="KDB6" s="298"/>
      <c r="KDC6" s="714"/>
      <c r="KDD6" s="298"/>
      <c r="KDE6" s="714"/>
      <c r="KDF6" s="298"/>
      <c r="KDG6" s="714"/>
      <c r="KDH6" s="298"/>
      <c r="KDI6" s="714"/>
      <c r="KDJ6" s="298"/>
      <c r="KDK6" s="714"/>
      <c r="KDL6" s="298"/>
      <c r="KDM6" s="714"/>
      <c r="KDN6" s="298"/>
      <c r="KDO6" s="714"/>
      <c r="KDP6" s="298"/>
      <c r="KDQ6" s="714"/>
      <c r="KDR6" s="298"/>
      <c r="KDS6" s="714"/>
      <c r="KDT6" s="298"/>
      <c r="KDU6" s="714"/>
      <c r="KDV6" s="298"/>
      <c r="KDW6" s="714"/>
      <c r="KDX6" s="298"/>
      <c r="KDY6" s="714"/>
      <c r="KDZ6" s="298"/>
      <c r="KEA6" s="714"/>
      <c r="KEB6" s="298"/>
      <c r="KEC6" s="714"/>
      <c r="KED6" s="298"/>
      <c r="KEE6" s="714"/>
      <c r="KEF6" s="298"/>
      <c r="KEG6" s="714"/>
      <c r="KEH6" s="298"/>
      <c r="KEI6" s="714"/>
      <c r="KEJ6" s="298"/>
      <c r="KEK6" s="714"/>
      <c r="KEL6" s="298"/>
      <c r="KEM6" s="714"/>
      <c r="KEN6" s="298"/>
      <c r="KEO6" s="714"/>
      <c r="KEP6" s="298"/>
      <c r="KEQ6" s="714"/>
      <c r="KER6" s="298"/>
      <c r="KES6" s="714"/>
      <c r="KET6" s="298"/>
      <c r="KEU6" s="714"/>
      <c r="KEV6" s="298"/>
      <c r="KEW6" s="714"/>
      <c r="KEX6" s="298"/>
      <c r="KEY6" s="714"/>
      <c r="KEZ6" s="298"/>
      <c r="KFA6" s="714"/>
      <c r="KFB6" s="298"/>
      <c r="KFC6" s="714"/>
      <c r="KFD6" s="298"/>
      <c r="KFE6" s="714"/>
      <c r="KFF6" s="298"/>
      <c r="KFG6" s="714"/>
      <c r="KFH6" s="298"/>
      <c r="KFI6" s="714"/>
      <c r="KFJ6" s="298"/>
      <c r="KFK6" s="714"/>
      <c r="KFL6" s="298"/>
      <c r="KFM6" s="714"/>
      <c r="KFN6" s="298"/>
      <c r="KFO6" s="714"/>
      <c r="KFP6" s="298"/>
      <c r="KFQ6" s="714"/>
      <c r="KFR6" s="298"/>
      <c r="KFS6" s="714"/>
      <c r="KFT6" s="298"/>
      <c r="KFU6" s="714"/>
      <c r="KFV6" s="298"/>
      <c r="KFW6" s="714"/>
      <c r="KFX6" s="298"/>
      <c r="KFY6" s="714"/>
      <c r="KFZ6" s="298"/>
      <c r="KGA6" s="714"/>
      <c r="KGB6" s="298"/>
      <c r="KGC6" s="714"/>
      <c r="KGD6" s="298"/>
      <c r="KGE6" s="714"/>
      <c r="KGF6" s="298"/>
      <c r="KGG6" s="714"/>
      <c r="KGH6" s="298"/>
      <c r="KGI6" s="714"/>
      <c r="KGJ6" s="298"/>
      <c r="KGK6" s="714"/>
      <c r="KGL6" s="298"/>
      <c r="KGM6" s="714"/>
      <c r="KGN6" s="298"/>
      <c r="KGO6" s="714"/>
      <c r="KGP6" s="298"/>
      <c r="KGQ6" s="714"/>
      <c r="KGR6" s="298"/>
      <c r="KGS6" s="714"/>
      <c r="KGT6" s="298"/>
      <c r="KGU6" s="714"/>
      <c r="KGV6" s="298"/>
      <c r="KGW6" s="714"/>
      <c r="KGX6" s="298"/>
      <c r="KGY6" s="714"/>
      <c r="KGZ6" s="298"/>
      <c r="KHA6" s="714"/>
      <c r="KHB6" s="298"/>
      <c r="KHC6" s="714"/>
      <c r="KHD6" s="298"/>
      <c r="KHE6" s="714"/>
      <c r="KHF6" s="298"/>
      <c r="KHG6" s="714"/>
      <c r="KHH6" s="298"/>
      <c r="KHI6" s="714"/>
      <c r="KHJ6" s="298"/>
      <c r="KHK6" s="714"/>
      <c r="KHL6" s="298"/>
      <c r="KHM6" s="714"/>
      <c r="KHN6" s="298"/>
      <c r="KHO6" s="714"/>
      <c r="KHP6" s="298"/>
      <c r="KHQ6" s="714"/>
      <c r="KHR6" s="298"/>
      <c r="KHS6" s="714"/>
      <c r="KHT6" s="298"/>
      <c r="KHU6" s="714"/>
      <c r="KHV6" s="298"/>
      <c r="KHW6" s="714"/>
      <c r="KHX6" s="298"/>
      <c r="KHY6" s="714"/>
      <c r="KHZ6" s="298"/>
      <c r="KIA6" s="714"/>
      <c r="KIB6" s="298"/>
      <c r="KIC6" s="714"/>
      <c r="KID6" s="298"/>
      <c r="KIE6" s="714"/>
      <c r="KIF6" s="298"/>
      <c r="KIG6" s="714"/>
      <c r="KIH6" s="298"/>
      <c r="KII6" s="714"/>
      <c r="KIJ6" s="298"/>
      <c r="KIK6" s="714"/>
      <c r="KIL6" s="298"/>
      <c r="KIM6" s="714"/>
      <c r="KIN6" s="298"/>
      <c r="KIO6" s="714"/>
      <c r="KIP6" s="298"/>
      <c r="KIQ6" s="714"/>
      <c r="KIR6" s="298"/>
      <c r="KIS6" s="714"/>
      <c r="KIT6" s="298"/>
      <c r="KIU6" s="714"/>
      <c r="KIV6" s="298"/>
      <c r="KIW6" s="714"/>
      <c r="KIX6" s="298"/>
      <c r="KIY6" s="714"/>
      <c r="KIZ6" s="298"/>
      <c r="KJA6" s="714"/>
      <c r="KJB6" s="298"/>
      <c r="KJC6" s="714"/>
      <c r="KJD6" s="298"/>
      <c r="KJE6" s="714"/>
      <c r="KJF6" s="298"/>
      <c r="KJG6" s="714"/>
      <c r="KJH6" s="298"/>
      <c r="KJI6" s="714"/>
      <c r="KJJ6" s="298"/>
      <c r="KJK6" s="714"/>
      <c r="KJL6" s="298"/>
      <c r="KJM6" s="714"/>
      <c r="KJN6" s="298"/>
      <c r="KJO6" s="714"/>
      <c r="KJP6" s="298"/>
      <c r="KJQ6" s="714"/>
      <c r="KJR6" s="298"/>
      <c r="KJS6" s="714"/>
      <c r="KJT6" s="298"/>
      <c r="KJU6" s="714"/>
      <c r="KJV6" s="298"/>
      <c r="KJW6" s="714"/>
      <c r="KJX6" s="298"/>
      <c r="KJY6" s="714"/>
      <c r="KJZ6" s="298"/>
      <c r="KKA6" s="714"/>
      <c r="KKB6" s="298"/>
      <c r="KKC6" s="714"/>
      <c r="KKD6" s="298"/>
      <c r="KKE6" s="714"/>
      <c r="KKF6" s="298"/>
      <c r="KKG6" s="714"/>
      <c r="KKH6" s="298"/>
      <c r="KKI6" s="714"/>
      <c r="KKJ6" s="298"/>
      <c r="KKK6" s="714"/>
      <c r="KKL6" s="298"/>
      <c r="KKM6" s="714"/>
      <c r="KKN6" s="298"/>
      <c r="KKO6" s="714"/>
      <c r="KKP6" s="298"/>
      <c r="KKQ6" s="714"/>
      <c r="KKR6" s="298"/>
      <c r="KKS6" s="714"/>
      <c r="KKT6" s="298"/>
      <c r="KKU6" s="714"/>
      <c r="KKV6" s="298"/>
      <c r="KKW6" s="714"/>
      <c r="KKX6" s="298"/>
      <c r="KKY6" s="714"/>
      <c r="KKZ6" s="298"/>
      <c r="KLA6" s="714"/>
      <c r="KLB6" s="298"/>
      <c r="KLC6" s="714"/>
      <c r="KLD6" s="298"/>
      <c r="KLE6" s="714"/>
      <c r="KLF6" s="298"/>
      <c r="KLG6" s="714"/>
      <c r="KLH6" s="298"/>
      <c r="KLI6" s="714"/>
      <c r="KLJ6" s="298"/>
      <c r="KLK6" s="714"/>
      <c r="KLL6" s="298"/>
      <c r="KLM6" s="714"/>
      <c r="KLN6" s="298"/>
      <c r="KLO6" s="714"/>
      <c r="KLP6" s="298"/>
      <c r="KLQ6" s="714"/>
      <c r="KLR6" s="298"/>
      <c r="KLS6" s="714"/>
      <c r="KLT6" s="298"/>
      <c r="KLU6" s="714"/>
      <c r="KLV6" s="298"/>
      <c r="KLW6" s="714"/>
      <c r="KLX6" s="298"/>
      <c r="KLY6" s="714"/>
      <c r="KLZ6" s="298"/>
      <c r="KMA6" s="714"/>
      <c r="KMB6" s="298"/>
      <c r="KMC6" s="714"/>
      <c r="KMD6" s="298"/>
      <c r="KME6" s="714"/>
      <c r="KMF6" s="298"/>
      <c r="KMG6" s="714"/>
      <c r="KMH6" s="298"/>
      <c r="KMI6" s="714"/>
      <c r="KMJ6" s="298"/>
      <c r="KMK6" s="714"/>
      <c r="KML6" s="298"/>
      <c r="KMM6" s="714"/>
      <c r="KMN6" s="298"/>
      <c r="KMO6" s="714"/>
      <c r="KMP6" s="298"/>
      <c r="KMQ6" s="714"/>
      <c r="KMR6" s="298"/>
      <c r="KMS6" s="714"/>
      <c r="KMT6" s="298"/>
      <c r="KMU6" s="714"/>
      <c r="KMV6" s="298"/>
      <c r="KMW6" s="714"/>
      <c r="KMX6" s="298"/>
      <c r="KMY6" s="714"/>
      <c r="KMZ6" s="298"/>
      <c r="KNA6" s="714"/>
      <c r="KNB6" s="298"/>
      <c r="KNC6" s="714"/>
      <c r="KND6" s="298"/>
      <c r="KNE6" s="714"/>
      <c r="KNF6" s="298"/>
      <c r="KNG6" s="714"/>
      <c r="KNH6" s="298"/>
      <c r="KNI6" s="714"/>
      <c r="KNJ6" s="298"/>
      <c r="KNK6" s="714"/>
      <c r="KNL6" s="298"/>
      <c r="KNM6" s="714"/>
      <c r="KNN6" s="298"/>
      <c r="KNO6" s="714"/>
      <c r="KNP6" s="298"/>
      <c r="KNQ6" s="714"/>
      <c r="KNR6" s="298"/>
      <c r="KNS6" s="714"/>
      <c r="KNT6" s="298"/>
      <c r="KNU6" s="714"/>
      <c r="KNV6" s="298"/>
      <c r="KNW6" s="714"/>
      <c r="KNX6" s="298"/>
      <c r="KNY6" s="714"/>
      <c r="KNZ6" s="298"/>
      <c r="KOA6" s="714"/>
      <c r="KOB6" s="298"/>
      <c r="KOC6" s="714"/>
      <c r="KOD6" s="298"/>
      <c r="KOE6" s="714"/>
      <c r="KOF6" s="298"/>
      <c r="KOG6" s="714"/>
      <c r="KOH6" s="298"/>
      <c r="KOI6" s="714"/>
      <c r="KOJ6" s="298"/>
      <c r="KOK6" s="714"/>
      <c r="KOL6" s="298"/>
      <c r="KOM6" s="714"/>
      <c r="KON6" s="298"/>
      <c r="KOO6" s="714"/>
      <c r="KOP6" s="298"/>
      <c r="KOQ6" s="714"/>
      <c r="KOR6" s="298"/>
      <c r="KOS6" s="714"/>
      <c r="KOT6" s="298"/>
      <c r="KOU6" s="714"/>
      <c r="KOV6" s="298"/>
      <c r="KOW6" s="714"/>
      <c r="KOX6" s="298"/>
      <c r="KOY6" s="714"/>
      <c r="KOZ6" s="298"/>
      <c r="KPA6" s="714"/>
      <c r="KPB6" s="298"/>
      <c r="KPC6" s="714"/>
      <c r="KPD6" s="298"/>
      <c r="KPE6" s="714"/>
      <c r="KPF6" s="298"/>
      <c r="KPG6" s="714"/>
      <c r="KPH6" s="298"/>
      <c r="KPI6" s="714"/>
      <c r="KPJ6" s="298"/>
      <c r="KPK6" s="714"/>
      <c r="KPL6" s="298"/>
      <c r="KPM6" s="714"/>
      <c r="KPN6" s="298"/>
      <c r="KPO6" s="714"/>
      <c r="KPP6" s="298"/>
      <c r="KPQ6" s="714"/>
      <c r="KPR6" s="298"/>
      <c r="KPS6" s="714"/>
      <c r="KPT6" s="298"/>
      <c r="KPU6" s="714"/>
      <c r="KPV6" s="298"/>
      <c r="KPW6" s="714"/>
      <c r="KPX6" s="298"/>
      <c r="KPY6" s="714"/>
      <c r="KPZ6" s="298"/>
      <c r="KQA6" s="714"/>
      <c r="KQB6" s="298"/>
      <c r="KQC6" s="714"/>
      <c r="KQD6" s="298"/>
      <c r="KQE6" s="714"/>
      <c r="KQF6" s="298"/>
      <c r="KQG6" s="714"/>
      <c r="KQH6" s="298"/>
      <c r="KQI6" s="714"/>
      <c r="KQJ6" s="298"/>
      <c r="KQK6" s="714"/>
      <c r="KQL6" s="298"/>
      <c r="KQM6" s="714"/>
      <c r="KQN6" s="298"/>
      <c r="KQO6" s="714"/>
      <c r="KQP6" s="298"/>
      <c r="KQQ6" s="714"/>
      <c r="KQR6" s="298"/>
      <c r="KQS6" s="714"/>
      <c r="KQT6" s="298"/>
      <c r="KQU6" s="714"/>
      <c r="KQV6" s="298"/>
      <c r="KQW6" s="714"/>
      <c r="KQX6" s="298"/>
      <c r="KQY6" s="714"/>
      <c r="KQZ6" s="298"/>
      <c r="KRA6" s="714"/>
      <c r="KRB6" s="298"/>
      <c r="KRC6" s="714"/>
      <c r="KRD6" s="298"/>
      <c r="KRE6" s="714"/>
      <c r="KRF6" s="298"/>
      <c r="KRG6" s="714"/>
      <c r="KRH6" s="298"/>
      <c r="KRI6" s="714"/>
      <c r="KRJ6" s="298"/>
      <c r="KRK6" s="714"/>
      <c r="KRL6" s="298"/>
      <c r="KRM6" s="714"/>
      <c r="KRN6" s="298"/>
      <c r="KRO6" s="714"/>
      <c r="KRP6" s="298"/>
      <c r="KRQ6" s="714"/>
      <c r="KRR6" s="298"/>
      <c r="KRS6" s="714"/>
      <c r="KRT6" s="298"/>
      <c r="KRU6" s="714"/>
      <c r="KRV6" s="298"/>
      <c r="KRW6" s="714"/>
      <c r="KRX6" s="298"/>
      <c r="KRY6" s="714"/>
      <c r="KRZ6" s="298"/>
      <c r="KSA6" s="714"/>
      <c r="KSB6" s="298"/>
      <c r="KSC6" s="714"/>
      <c r="KSD6" s="298"/>
      <c r="KSE6" s="714"/>
      <c r="KSF6" s="298"/>
      <c r="KSG6" s="714"/>
      <c r="KSH6" s="298"/>
      <c r="KSI6" s="714"/>
      <c r="KSJ6" s="298"/>
      <c r="KSK6" s="714"/>
      <c r="KSL6" s="298"/>
      <c r="KSM6" s="714"/>
      <c r="KSN6" s="298"/>
      <c r="KSO6" s="714"/>
      <c r="KSP6" s="298"/>
      <c r="KSQ6" s="714"/>
      <c r="KSR6" s="298"/>
      <c r="KSS6" s="714"/>
      <c r="KST6" s="298"/>
      <c r="KSU6" s="714"/>
      <c r="KSV6" s="298"/>
      <c r="KSW6" s="714"/>
      <c r="KSX6" s="298"/>
      <c r="KSY6" s="714"/>
      <c r="KSZ6" s="298"/>
      <c r="KTA6" s="714"/>
      <c r="KTB6" s="298"/>
      <c r="KTC6" s="714"/>
      <c r="KTD6" s="298"/>
      <c r="KTE6" s="714"/>
      <c r="KTF6" s="298"/>
      <c r="KTG6" s="714"/>
      <c r="KTH6" s="298"/>
      <c r="KTI6" s="714"/>
      <c r="KTJ6" s="298"/>
      <c r="KTK6" s="714"/>
      <c r="KTL6" s="298"/>
      <c r="KTM6" s="714"/>
      <c r="KTN6" s="298"/>
      <c r="KTO6" s="714"/>
      <c r="KTP6" s="298"/>
      <c r="KTQ6" s="714"/>
      <c r="KTR6" s="298"/>
      <c r="KTS6" s="714"/>
      <c r="KTT6" s="298"/>
      <c r="KTU6" s="714"/>
      <c r="KTV6" s="298"/>
      <c r="KTW6" s="714"/>
      <c r="KTX6" s="298"/>
      <c r="KTY6" s="714"/>
      <c r="KTZ6" s="298"/>
      <c r="KUA6" s="714"/>
      <c r="KUB6" s="298"/>
      <c r="KUC6" s="714"/>
      <c r="KUD6" s="298"/>
      <c r="KUE6" s="714"/>
      <c r="KUF6" s="298"/>
      <c r="KUG6" s="714"/>
      <c r="KUH6" s="298"/>
      <c r="KUI6" s="714"/>
      <c r="KUJ6" s="298"/>
      <c r="KUK6" s="714"/>
      <c r="KUL6" s="298"/>
      <c r="KUM6" s="714"/>
      <c r="KUN6" s="298"/>
      <c r="KUO6" s="714"/>
      <c r="KUP6" s="298"/>
      <c r="KUQ6" s="714"/>
      <c r="KUR6" s="298"/>
      <c r="KUS6" s="714"/>
      <c r="KUT6" s="298"/>
      <c r="KUU6" s="714"/>
      <c r="KUV6" s="298"/>
      <c r="KUW6" s="714"/>
      <c r="KUX6" s="298"/>
      <c r="KUY6" s="714"/>
      <c r="KUZ6" s="298"/>
      <c r="KVA6" s="714"/>
      <c r="KVB6" s="298"/>
      <c r="KVC6" s="714"/>
      <c r="KVD6" s="298"/>
      <c r="KVE6" s="714"/>
      <c r="KVF6" s="298"/>
      <c r="KVG6" s="714"/>
      <c r="KVH6" s="298"/>
      <c r="KVI6" s="714"/>
      <c r="KVJ6" s="298"/>
      <c r="KVK6" s="714"/>
      <c r="KVL6" s="298"/>
      <c r="KVM6" s="714"/>
      <c r="KVN6" s="298"/>
      <c r="KVO6" s="714"/>
      <c r="KVP6" s="298"/>
      <c r="KVQ6" s="714"/>
      <c r="KVR6" s="298"/>
      <c r="KVS6" s="714"/>
      <c r="KVT6" s="298"/>
      <c r="KVU6" s="714"/>
      <c r="KVV6" s="298"/>
      <c r="KVW6" s="714"/>
      <c r="KVX6" s="298"/>
      <c r="KVY6" s="714"/>
      <c r="KVZ6" s="298"/>
      <c r="KWA6" s="714"/>
      <c r="KWB6" s="298"/>
      <c r="KWC6" s="714"/>
      <c r="KWD6" s="298"/>
      <c r="KWE6" s="714"/>
      <c r="KWF6" s="298"/>
      <c r="KWG6" s="714"/>
      <c r="KWH6" s="298"/>
      <c r="KWI6" s="714"/>
      <c r="KWJ6" s="298"/>
      <c r="KWK6" s="714"/>
      <c r="KWL6" s="298"/>
      <c r="KWM6" s="714"/>
      <c r="KWN6" s="298"/>
      <c r="KWO6" s="714"/>
      <c r="KWP6" s="298"/>
      <c r="KWQ6" s="714"/>
      <c r="KWR6" s="298"/>
      <c r="KWS6" s="714"/>
      <c r="KWT6" s="298"/>
      <c r="KWU6" s="714"/>
      <c r="KWV6" s="298"/>
      <c r="KWW6" s="714"/>
      <c r="KWX6" s="298"/>
      <c r="KWY6" s="714"/>
      <c r="KWZ6" s="298"/>
      <c r="KXA6" s="714"/>
      <c r="KXB6" s="298"/>
      <c r="KXC6" s="714"/>
      <c r="KXD6" s="298"/>
      <c r="KXE6" s="714"/>
      <c r="KXF6" s="298"/>
      <c r="KXG6" s="714"/>
      <c r="KXH6" s="298"/>
      <c r="KXI6" s="714"/>
      <c r="KXJ6" s="298"/>
      <c r="KXK6" s="714"/>
      <c r="KXL6" s="298"/>
      <c r="KXM6" s="714"/>
      <c r="KXN6" s="298"/>
      <c r="KXO6" s="714"/>
      <c r="KXP6" s="298"/>
      <c r="KXQ6" s="714"/>
      <c r="KXR6" s="298"/>
      <c r="KXS6" s="714"/>
      <c r="KXT6" s="298"/>
      <c r="KXU6" s="714"/>
      <c r="KXV6" s="298"/>
      <c r="KXW6" s="714"/>
      <c r="KXX6" s="298"/>
      <c r="KXY6" s="714"/>
      <c r="KXZ6" s="298"/>
      <c r="KYA6" s="714"/>
      <c r="KYB6" s="298"/>
      <c r="KYC6" s="714"/>
      <c r="KYD6" s="298"/>
      <c r="KYE6" s="714"/>
      <c r="KYF6" s="298"/>
      <c r="KYG6" s="714"/>
      <c r="KYH6" s="298"/>
      <c r="KYI6" s="714"/>
      <c r="KYJ6" s="298"/>
      <c r="KYK6" s="714"/>
      <c r="KYL6" s="298"/>
      <c r="KYM6" s="714"/>
      <c r="KYN6" s="298"/>
      <c r="KYO6" s="714"/>
      <c r="KYP6" s="298"/>
      <c r="KYQ6" s="714"/>
      <c r="KYR6" s="298"/>
      <c r="KYS6" s="714"/>
      <c r="KYT6" s="298"/>
      <c r="KYU6" s="714"/>
      <c r="KYV6" s="298"/>
      <c r="KYW6" s="714"/>
      <c r="KYX6" s="298"/>
      <c r="KYY6" s="714"/>
      <c r="KYZ6" s="298"/>
      <c r="KZA6" s="714"/>
      <c r="KZB6" s="298"/>
      <c r="KZC6" s="714"/>
      <c r="KZD6" s="298"/>
      <c r="KZE6" s="714"/>
      <c r="KZF6" s="298"/>
      <c r="KZG6" s="714"/>
      <c r="KZH6" s="298"/>
      <c r="KZI6" s="714"/>
      <c r="KZJ6" s="298"/>
      <c r="KZK6" s="714"/>
      <c r="KZL6" s="298"/>
      <c r="KZM6" s="714"/>
      <c r="KZN6" s="298"/>
      <c r="KZO6" s="714"/>
      <c r="KZP6" s="298"/>
      <c r="KZQ6" s="714"/>
      <c r="KZR6" s="298"/>
      <c r="KZS6" s="714"/>
      <c r="KZT6" s="298"/>
      <c r="KZU6" s="714"/>
      <c r="KZV6" s="298"/>
      <c r="KZW6" s="714"/>
      <c r="KZX6" s="298"/>
      <c r="KZY6" s="714"/>
      <c r="KZZ6" s="298"/>
      <c r="LAA6" s="714"/>
      <c r="LAB6" s="298"/>
      <c r="LAC6" s="714"/>
      <c r="LAD6" s="298"/>
      <c r="LAE6" s="714"/>
      <c r="LAF6" s="298"/>
      <c r="LAG6" s="714"/>
      <c r="LAH6" s="298"/>
      <c r="LAI6" s="714"/>
      <c r="LAJ6" s="298"/>
      <c r="LAK6" s="714"/>
      <c r="LAL6" s="298"/>
      <c r="LAM6" s="714"/>
      <c r="LAN6" s="298"/>
      <c r="LAO6" s="714"/>
      <c r="LAP6" s="298"/>
      <c r="LAQ6" s="714"/>
      <c r="LAR6" s="298"/>
      <c r="LAS6" s="714"/>
      <c r="LAT6" s="298"/>
      <c r="LAU6" s="714"/>
      <c r="LAV6" s="298"/>
      <c r="LAW6" s="714"/>
      <c r="LAX6" s="298"/>
      <c r="LAY6" s="714"/>
      <c r="LAZ6" s="298"/>
      <c r="LBA6" s="714"/>
      <c r="LBB6" s="298"/>
      <c r="LBC6" s="714"/>
      <c r="LBD6" s="298"/>
      <c r="LBE6" s="714"/>
      <c r="LBF6" s="298"/>
      <c r="LBG6" s="714"/>
      <c r="LBH6" s="298"/>
      <c r="LBI6" s="714"/>
      <c r="LBJ6" s="298"/>
      <c r="LBK6" s="714"/>
      <c r="LBL6" s="298"/>
      <c r="LBM6" s="714"/>
      <c r="LBN6" s="298"/>
      <c r="LBO6" s="714"/>
      <c r="LBP6" s="298"/>
      <c r="LBQ6" s="714"/>
      <c r="LBR6" s="298"/>
      <c r="LBS6" s="714"/>
      <c r="LBT6" s="298"/>
      <c r="LBU6" s="714"/>
      <c r="LBV6" s="298"/>
      <c r="LBW6" s="714"/>
      <c r="LBX6" s="298"/>
      <c r="LBY6" s="714"/>
      <c r="LBZ6" s="298"/>
      <c r="LCA6" s="714"/>
      <c r="LCB6" s="298"/>
      <c r="LCC6" s="714"/>
      <c r="LCD6" s="298"/>
      <c r="LCE6" s="714"/>
      <c r="LCF6" s="298"/>
      <c r="LCG6" s="714"/>
      <c r="LCH6" s="298"/>
      <c r="LCI6" s="714"/>
      <c r="LCJ6" s="298"/>
      <c r="LCK6" s="714"/>
      <c r="LCL6" s="298"/>
      <c r="LCM6" s="714"/>
      <c r="LCN6" s="298"/>
      <c r="LCO6" s="714"/>
      <c r="LCP6" s="298"/>
      <c r="LCQ6" s="714"/>
      <c r="LCR6" s="298"/>
      <c r="LCS6" s="714"/>
      <c r="LCT6" s="298"/>
      <c r="LCU6" s="714"/>
      <c r="LCV6" s="298"/>
      <c r="LCW6" s="714"/>
      <c r="LCX6" s="298"/>
      <c r="LCY6" s="714"/>
      <c r="LCZ6" s="298"/>
      <c r="LDA6" s="714"/>
      <c r="LDB6" s="298"/>
      <c r="LDC6" s="714"/>
      <c r="LDD6" s="298"/>
      <c r="LDE6" s="714"/>
      <c r="LDF6" s="298"/>
      <c r="LDG6" s="714"/>
      <c r="LDH6" s="298"/>
      <c r="LDI6" s="714"/>
      <c r="LDJ6" s="298"/>
      <c r="LDK6" s="714"/>
      <c r="LDL6" s="298"/>
      <c r="LDM6" s="714"/>
      <c r="LDN6" s="298"/>
      <c r="LDO6" s="714"/>
      <c r="LDP6" s="298"/>
      <c r="LDQ6" s="714"/>
      <c r="LDR6" s="298"/>
      <c r="LDS6" s="714"/>
      <c r="LDT6" s="298"/>
      <c r="LDU6" s="714"/>
      <c r="LDV6" s="298"/>
      <c r="LDW6" s="714"/>
      <c r="LDX6" s="298"/>
      <c r="LDY6" s="714"/>
      <c r="LDZ6" s="298"/>
      <c r="LEA6" s="714"/>
      <c r="LEB6" s="298"/>
      <c r="LEC6" s="714"/>
      <c r="LED6" s="298"/>
      <c r="LEE6" s="714"/>
      <c r="LEF6" s="298"/>
      <c r="LEG6" s="714"/>
      <c r="LEH6" s="298"/>
      <c r="LEI6" s="714"/>
      <c r="LEJ6" s="298"/>
      <c r="LEK6" s="714"/>
      <c r="LEL6" s="298"/>
      <c r="LEM6" s="714"/>
      <c r="LEN6" s="298"/>
      <c r="LEO6" s="714"/>
      <c r="LEP6" s="298"/>
      <c r="LEQ6" s="714"/>
      <c r="LER6" s="298"/>
      <c r="LES6" s="714"/>
      <c r="LET6" s="298"/>
      <c r="LEU6" s="714"/>
      <c r="LEV6" s="298"/>
      <c r="LEW6" s="714"/>
      <c r="LEX6" s="298"/>
      <c r="LEY6" s="714"/>
      <c r="LEZ6" s="298"/>
      <c r="LFA6" s="714"/>
      <c r="LFB6" s="298"/>
      <c r="LFC6" s="714"/>
      <c r="LFD6" s="298"/>
      <c r="LFE6" s="714"/>
      <c r="LFF6" s="298"/>
      <c r="LFG6" s="714"/>
      <c r="LFH6" s="298"/>
      <c r="LFI6" s="714"/>
      <c r="LFJ6" s="298"/>
      <c r="LFK6" s="714"/>
      <c r="LFL6" s="298"/>
      <c r="LFM6" s="714"/>
      <c r="LFN6" s="298"/>
      <c r="LFO6" s="714"/>
      <c r="LFP6" s="298"/>
      <c r="LFQ6" s="714"/>
      <c r="LFR6" s="298"/>
      <c r="LFS6" s="714"/>
      <c r="LFT6" s="298"/>
      <c r="LFU6" s="714"/>
      <c r="LFV6" s="298"/>
      <c r="LFW6" s="714"/>
      <c r="LFX6" s="298"/>
      <c r="LFY6" s="714"/>
      <c r="LFZ6" s="298"/>
      <c r="LGA6" s="714"/>
      <c r="LGB6" s="298"/>
      <c r="LGC6" s="714"/>
      <c r="LGD6" s="298"/>
      <c r="LGE6" s="714"/>
      <c r="LGF6" s="298"/>
      <c r="LGG6" s="714"/>
      <c r="LGH6" s="298"/>
      <c r="LGI6" s="714"/>
      <c r="LGJ6" s="298"/>
      <c r="LGK6" s="714"/>
      <c r="LGL6" s="298"/>
      <c r="LGM6" s="714"/>
      <c r="LGN6" s="298"/>
      <c r="LGO6" s="714"/>
      <c r="LGP6" s="298"/>
      <c r="LGQ6" s="714"/>
      <c r="LGR6" s="298"/>
      <c r="LGS6" s="714"/>
      <c r="LGT6" s="298"/>
      <c r="LGU6" s="714"/>
      <c r="LGV6" s="298"/>
      <c r="LGW6" s="714"/>
      <c r="LGX6" s="298"/>
      <c r="LGY6" s="714"/>
      <c r="LGZ6" s="298"/>
      <c r="LHA6" s="714"/>
      <c r="LHB6" s="298"/>
      <c r="LHC6" s="714"/>
      <c r="LHD6" s="298"/>
      <c r="LHE6" s="714"/>
      <c r="LHF6" s="298"/>
      <c r="LHG6" s="714"/>
      <c r="LHH6" s="298"/>
      <c r="LHI6" s="714"/>
      <c r="LHJ6" s="298"/>
      <c r="LHK6" s="714"/>
      <c r="LHL6" s="298"/>
      <c r="LHM6" s="714"/>
      <c r="LHN6" s="298"/>
      <c r="LHO6" s="714"/>
      <c r="LHP6" s="298"/>
      <c r="LHQ6" s="714"/>
      <c r="LHR6" s="298"/>
      <c r="LHS6" s="714"/>
      <c r="LHT6" s="298"/>
      <c r="LHU6" s="714"/>
      <c r="LHV6" s="298"/>
      <c r="LHW6" s="714"/>
      <c r="LHX6" s="298"/>
      <c r="LHY6" s="714"/>
      <c r="LHZ6" s="298"/>
      <c r="LIA6" s="714"/>
      <c r="LIB6" s="298"/>
      <c r="LIC6" s="714"/>
      <c r="LID6" s="298"/>
      <c r="LIE6" s="714"/>
      <c r="LIF6" s="298"/>
      <c r="LIG6" s="714"/>
      <c r="LIH6" s="298"/>
      <c r="LII6" s="714"/>
      <c r="LIJ6" s="298"/>
      <c r="LIK6" s="714"/>
      <c r="LIL6" s="298"/>
      <c r="LIM6" s="714"/>
      <c r="LIN6" s="298"/>
      <c r="LIO6" s="714"/>
      <c r="LIP6" s="298"/>
      <c r="LIQ6" s="714"/>
      <c r="LIR6" s="298"/>
      <c r="LIS6" s="714"/>
      <c r="LIT6" s="298"/>
      <c r="LIU6" s="714"/>
      <c r="LIV6" s="298"/>
      <c r="LIW6" s="714"/>
      <c r="LIX6" s="298"/>
      <c r="LIY6" s="714"/>
      <c r="LIZ6" s="298"/>
      <c r="LJA6" s="714"/>
      <c r="LJB6" s="298"/>
      <c r="LJC6" s="714"/>
      <c r="LJD6" s="298"/>
      <c r="LJE6" s="714"/>
      <c r="LJF6" s="298"/>
      <c r="LJG6" s="714"/>
      <c r="LJH6" s="298"/>
      <c r="LJI6" s="714"/>
      <c r="LJJ6" s="298"/>
      <c r="LJK6" s="714"/>
      <c r="LJL6" s="298"/>
      <c r="LJM6" s="714"/>
      <c r="LJN6" s="298"/>
      <c r="LJO6" s="714"/>
      <c r="LJP6" s="298"/>
      <c r="LJQ6" s="714"/>
      <c r="LJR6" s="298"/>
      <c r="LJS6" s="714"/>
      <c r="LJT6" s="298"/>
      <c r="LJU6" s="714"/>
      <c r="LJV6" s="298"/>
      <c r="LJW6" s="714"/>
      <c r="LJX6" s="298"/>
      <c r="LJY6" s="714"/>
      <c r="LJZ6" s="298"/>
      <c r="LKA6" s="714"/>
      <c r="LKB6" s="298"/>
      <c r="LKC6" s="714"/>
      <c r="LKD6" s="298"/>
      <c r="LKE6" s="714"/>
      <c r="LKF6" s="298"/>
      <c r="LKG6" s="714"/>
      <c r="LKH6" s="298"/>
      <c r="LKI6" s="714"/>
      <c r="LKJ6" s="298"/>
      <c r="LKK6" s="714"/>
      <c r="LKL6" s="298"/>
      <c r="LKM6" s="714"/>
      <c r="LKN6" s="298"/>
      <c r="LKO6" s="714"/>
      <c r="LKP6" s="298"/>
      <c r="LKQ6" s="714"/>
      <c r="LKR6" s="298"/>
      <c r="LKS6" s="714"/>
      <c r="LKT6" s="298"/>
      <c r="LKU6" s="714"/>
      <c r="LKV6" s="298"/>
      <c r="LKW6" s="714"/>
      <c r="LKX6" s="298"/>
      <c r="LKY6" s="714"/>
      <c r="LKZ6" s="298"/>
      <c r="LLA6" s="714"/>
      <c r="LLB6" s="298"/>
      <c r="LLC6" s="714"/>
      <c r="LLD6" s="298"/>
      <c r="LLE6" s="714"/>
      <c r="LLF6" s="298"/>
      <c r="LLG6" s="714"/>
      <c r="LLH6" s="298"/>
      <c r="LLI6" s="714"/>
      <c r="LLJ6" s="298"/>
      <c r="LLK6" s="714"/>
      <c r="LLL6" s="298"/>
      <c r="LLM6" s="714"/>
      <c r="LLN6" s="298"/>
      <c r="LLO6" s="714"/>
      <c r="LLP6" s="298"/>
      <c r="LLQ6" s="714"/>
      <c r="LLR6" s="298"/>
      <c r="LLS6" s="714"/>
      <c r="LLT6" s="298"/>
      <c r="LLU6" s="714"/>
      <c r="LLV6" s="298"/>
      <c r="LLW6" s="714"/>
      <c r="LLX6" s="298"/>
      <c r="LLY6" s="714"/>
      <c r="LLZ6" s="298"/>
      <c r="LMA6" s="714"/>
      <c r="LMB6" s="298"/>
      <c r="LMC6" s="714"/>
      <c r="LMD6" s="298"/>
      <c r="LME6" s="714"/>
      <c r="LMF6" s="298"/>
      <c r="LMG6" s="714"/>
      <c r="LMH6" s="298"/>
      <c r="LMI6" s="714"/>
      <c r="LMJ6" s="298"/>
      <c r="LMK6" s="714"/>
      <c r="LML6" s="298"/>
      <c r="LMM6" s="714"/>
      <c r="LMN6" s="298"/>
      <c r="LMO6" s="714"/>
      <c r="LMP6" s="298"/>
      <c r="LMQ6" s="714"/>
      <c r="LMR6" s="298"/>
      <c r="LMS6" s="714"/>
      <c r="LMT6" s="298"/>
      <c r="LMU6" s="714"/>
      <c r="LMV6" s="298"/>
      <c r="LMW6" s="714"/>
      <c r="LMX6" s="298"/>
      <c r="LMY6" s="714"/>
      <c r="LMZ6" s="298"/>
      <c r="LNA6" s="714"/>
      <c r="LNB6" s="298"/>
      <c r="LNC6" s="714"/>
      <c r="LND6" s="298"/>
      <c r="LNE6" s="714"/>
      <c r="LNF6" s="298"/>
      <c r="LNG6" s="714"/>
      <c r="LNH6" s="298"/>
      <c r="LNI6" s="714"/>
      <c r="LNJ6" s="298"/>
      <c r="LNK6" s="714"/>
      <c r="LNL6" s="298"/>
      <c r="LNM6" s="714"/>
      <c r="LNN6" s="298"/>
      <c r="LNO6" s="714"/>
      <c r="LNP6" s="298"/>
      <c r="LNQ6" s="714"/>
      <c r="LNR6" s="298"/>
      <c r="LNS6" s="714"/>
      <c r="LNT6" s="298"/>
      <c r="LNU6" s="714"/>
      <c r="LNV6" s="298"/>
      <c r="LNW6" s="714"/>
      <c r="LNX6" s="298"/>
      <c r="LNY6" s="714"/>
      <c r="LNZ6" s="298"/>
      <c r="LOA6" s="714"/>
      <c r="LOB6" s="298"/>
      <c r="LOC6" s="714"/>
      <c r="LOD6" s="298"/>
      <c r="LOE6" s="714"/>
      <c r="LOF6" s="298"/>
      <c r="LOG6" s="714"/>
      <c r="LOH6" s="298"/>
      <c r="LOI6" s="714"/>
      <c r="LOJ6" s="298"/>
      <c r="LOK6" s="714"/>
      <c r="LOL6" s="298"/>
      <c r="LOM6" s="714"/>
      <c r="LON6" s="298"/>
      <c r="LOO6" s="714"/>
      <c r="LOP6" s="298"/>
      <c r="LOQ6" s="714"/>
      <c r="LOR6" s="298"/>
      <c r="LOS6" s="714"/>
      <c r="LOT6" s="298"/>
      <c r="LOU6" s="714"/>
      <c r="LOV6" s="298"/>
      <c r="LOW6" s="714"/>
      <c r="LOX6" s="298"/>
      <c r="LOY6" s="714"/>
      <c r="LOZ6" s="298"/>
      <c r="LPA6" s="714"/>
      <c r="LPB6" s="298"/>
      <c r="LPC6" s="714"/>
      <c r="LPD6" s="298"/>
      <c r="LPE6" s="714"/>
      <c r="LPF6" s="298"/>
      <c r="LPG6" s="714"/>
      <c r="LPH6" s="298"/>
      <c r="LPI6" s="714"/>
      <c r="LPJ6" s="298"/>
      <c r="LPK6" s="714"/>
      <c r="LPL6" s="298"/>
      <c r="LPM6" s="714"/>
      <c r="LPN6" s="298"/>
      <c r="LPO6" s="714"/>
      <c r="LPP6" s="298"/>
      <c r="LPQ6" s="714"/>
      <c r="LPR6" s="298"/>
      <c r="LPS6" s="714"/>
      <c r="LPT6" s="298"/>
      <c r="LPU6" s="714"/>
      <c r="LPV6" s="298"/>
      <c r="LPW6" s="714"/>
      <c r="LPX6" s="298"/>
      <c r="LPY6" s="714"/>
      <c r="LPZ6" s="298"/>
      <c r="LQA6" s="714"/>
      <c r="LQB6" s="298"/>
      <c r="LQC6" s="714"/>
      <c r="LQD6" s="298"/>
      <c r="LQE6" s="714"/>
      <c r="LQF6" s="298"/>
      <c r="LQG6" s="714"/>
      <c r="LQH6" s="298"/>
      <c r="LQI6" s="714"/>
      <c r="LQJ6" s="298"/>
      <c r="LQK6" s="714"/>
      <c r="LQL6" s="298"/>
      <c r="LQM6" s="714"/>
      <c r="LQN6" s="298"/>
      <c r="LQO6" s="714"/>
      <c r="LQP6" s="298"/>
      <c r="LQQ6" s="714"/>
      <c r="LQR6" s="298"/>
      <c r="LQS6" s="714"/>
      <c r="LQT6" s="298"/>
      <c r="LQU6" s="714"/>
      <c r="LQV6" s="298"/>
      <c r="LQW6" s="714"/>
      <c r="LQX6" s="298"/>
      <c r="LQY6" s="714"/>
      <c r="LQZ6" s="298"/>
      <c r="LRA6" s="714"/>
      <c r="LRB6" s="298"/>
      <c r="LRC6" s="714"/>
      <c r="LRD6" s="298"/>
      <c r="LRE6" s="714"/>
      <c r="LRF6" s="298"/>
      <c r="LRG6" s="714"/>
      <c r="LRH6" s="298"/>
      <c r="LRI6" s="714"/>
      <c r="LRJ6" s="298"/>
      <c r="LRK6" s="714"/>
      <c r="LRL6" s="298"/>
      <c r="LRM6" s="714"/>
      <c r="LRN6" s="298"/>
      <c r="LRO6" s="714"/>
      <c r="LRP6" s="298"/>
      <c r="LRQ6" s="714"/>
      <c r="LRR6" s="298"/>
      <c r="LRS6" s="714"/>
      <c r="LRT6" s="298"/>
      <c r="LRU6" s="714"/>
      <c r="LRV6" s="298"/>
      <c r="LRW6" s="714"/>
      <c r="LRX6" s="298"/>
      <c r="LRY6" s="714"/>
      <c r="LRZ6" s="298"/>
      <c r="LSA6" s="714"/>
      <c r="LSB6" s="298"/>
      <c r="LSC6" s="714"/>
      <c r="LSD6" s="298"/>
      <c r="LSE6" s="714"/>
      <c r="LSF6" s="298"/>
      <c r="LSG6" s="714"/>
      <c r="LSH6" s="298"/>
      <c r="LSI6" s="714"/>
      <c r="LSJ6" s="298"/>
      <c r="LSK6" s="714"/>
      <c r="LSL6" s="298"/>
      <c r="LSM6" s="714"/>
      <c r="LSN6" s="298"/>
      <c r="LSO6" s="714"/>
      <c r="LSP6" s="298"/>
      <c r="LSQ6" s="714"/>
      <c r="LSR6" s="298"/>
      <c r="LSS6" s="714"/>
      <c r="LST6" s="298"/>
      <c r="LSU6" s="714"/>
      <c r="LSV6" s="298"/>
      <c r="LSW6" s="714"/>
      <c r="LSX6" s="298"/>
      <c r="LSY6" s="714"/>
      <c r="LSZ6" s="298"/>
      <c r="LTA6" s="714"/>
      <c r="LTB6" s="298"/>
      <c r="LTC6" s="714"/>
      <c r="LTD6" s="298"/>
      <c r="LTE6" s="714"/>
      <c r="LTF6" s="298"/>
      <c r="LTG6" s="714"/>
      <c r="LTH6" s="298"/>
      <c r="LTI6" s="714"/>
      <c r="LTJ6" s="298"/>
      <c r="LTK6" s="714"/>
      <c r="LTL6" s="298"/>
      <c r="LTM6" s="714"/>
      <c r="LTN6" s="298"/>
      <c r="LTO6" s="714"/>
      <c r="LTP6" s="298"/>
      <c r="LTQ6" s="714"/>
      <c r="LTR6" s="298"/>
      <c r="LTS6" s="714"/>
      <c r="LTT6" s="298"/>
      <c r="LTU6" s="714"/>
      <c r="LTV6" s="298"/>
      <c r="LTW6" s="714"/>
      <c r="LTX6" s="298"/>
      <c r="LTY6" s="714"/>
      <c r="LTZ6" s="298"/>
      <c r="LUA6" s="714"/>
      <c r="LUB6" s="298"/>
      <c r="LUC6" s="714"/>
      <c r="LUD6" s="298"/>
      <c r="LUE6" s="714"/>
      <c r="LUF6" s="298"/>
      <c r="LUG6" s="714"/>
      <c r="LUH6" s="298"/>
      <c r="LUI6" s="714"/>
      <c r="LUJ6" s="298"/>
      <c r="LUK6" s="714"/>
      <c r="LUL6" s="298"/>
      <c r="LUM6" s="714"/>
      <c r="LUN6" s="298"/>
      <c r="LUO6" s="714"/>
      <c r="LUP6" s="298"/>
      <c r="LUQ6" s="714"/>
      <c r="LUR6" s="298"/>
      <c r="LUS6" s="714"/>
      <c r="LUT6" s="298"/>
      <c r="LUU6" s="714"/>
      <c r="LUV6" s="298"/>
      <c r="LUW6" s="714"/>
      <c r="LUX6" s="298"/>
      <c r="LUY6" s="714"/>
      <c r="LUZ6" s="298"/>
      <c r="LVA6" s="714"/>
      <c r="LVB6" s="298"/>
      <c r="LVC6" s="714"/>
      <c r="LVD6" s="298"/>
      <c r="LVE6" s="714"/>
      <c r="LVF6" s="298"/>
      <c r="LVG6" s="714"/>
      <c r="LVH6" s="298"/>
      <c r="LVI6" s="714"/>
      <c r="LVJ6" s="298"/>
      <c r="LVK6" s="714"/>
      <c r="LVL6" s="298"/>
      <c r="LVM6" s="714"/>
      <c r="LVN6" s="298"/>
      <c r="LVO6" s="714"/>
      <c r="LVP6" s="298"/>
      <c r="LVQ6" s="714"/>
      <c r="LVR6" s="298"/>
      <c r="LVS6" s="714"/>
      <c r="LVT6" s="298"/>
      <c r="LVU6" s="714"/>
      <c r="LVV6" s="298"/>
      <c r="LVW6" s="714"/>
      <c r="LVX6" s="298"/>
      <c r="LVY6" s="714"/>
      <c r="LVZ6" s="298"/>
      <c r="LWA6" s="714"/>
      <c r="LWB6" s="298"/>
      <c r="LWC6" s="714"/>
      <c r="LWD6" s="298"/>
      <c r="LWE6" s="714"/>
      <c r="LWF6" s="298"/>
      <c r="LWG6" s="714"/>
      <c r="LWH6" s="298"/>
      <c r="LWI6" s="714"/>
      <c r="LWJ6" s="298"/>
      <c r="LWK6" s="714"/>
      <c r="LWL6" s="298"/>
      <c r="LWM6" s="714"/>
      <c r="LWN6" s="298"/>
      <c r="LWO6" s="714"/>
      <c r="LWP6" s="298"/>
      <c r="LWQ6" s="714"/>
      <c r="LWR6" s="298"/>
      <c r="LWS6" s="714"/>
      <c r="LWT6" s="298"/>
      <c r="LWU6" s="714"/>
      <c r="LWV6" s="298"/>
      <c r="LWW6" s="714"/>
      <c r="LWX6" s="298"/>
      <c r="LWY6" s="714"/>
      <c r="LWZ6" s="298"/>
      <c r="LXA6" s="714"/>
      <c r="LXB6" s="298"/>
      <c r="LXC6" s="714"/>
      <c r="LXD6" s="298"/>
      <c r="LXE6" s="714"/>
      <c r="LXF6" s="298"/>
      <c r="LXG6" s="714"/>
      <c r="LXH6" s="298"/>
      <c r="LXI6" s="714"/>
      <c r="LXJ6" s="298"/>
      <c r="LXK6" s="714"/>
      <c r="LXL6" s="298"/>
      <c r="LXM6" s="714"/>
      <c r="LXN6" s="298"/>
      <c r="LXO6" s="714"/>
      <c r="LXP6" s="298"/>
      <c r="LXQ6" s="714"/>
      <c r="LXR6" s="298"/>
      <c r="LXS6" s="714"/>
      <c r="LXT6" s="298"/>
      <c r="LXU6" s="714"/>
      <c r="LXV6" s="298"/>
      <c r="LXW6" s="714"/>
      <c r="LXX6" s="298"/>
      <c r="LXY6" s="714"/>
      <c r="LXZ6" s="298"/>
      <c r="LYA6" s="714"/>
      <c r="LYB6" s="298"/>
      <c r="LYC6" s="714"/>
      <c r="LYD6" s="298"/>
      <c r="LYE6" s="714"/>
      <c r="LYF6" s="298"/>
      <c r="LYG6" s="714"/>
      <c r="LYH6" s="298"/>
      <c r="LYI6" s="714"/>
      <c r="LYJ6" s="298"/>
      <c r="LYK6" s="714"/>
      <c r="LYL6" s="298"/>
      <c r="LYM6" s="714"/>
      <c r="LYN6" s="298"/>
      <c r="LYO6" s="714"/>
      <c r="LYP6" s="298"/>
      <c r="LYQ6" s="714"/>
      <c r="LYR6" s="298"/>
      <c r="LYS6" s="714"/>
      <c r="LYT6" s="298"/>
      <c r="LYU6" s="714"/>
      <c r="LYV6" s="298"/>
      <c r="LYW6" s="714"/>
      <c r="LYX6" s="298"/>
      <c r="LYY6" s="714"/>
      <c r="LYZ6" s="298"/>
      <c r="LZA6" s="714"/>
      <c r="LZB6" s="298"/>
      <c r="LZC6" s="714"/>
      <c r="LZD6" s="298"/>
      <c r="LZE6" s="714"/>
      <c r="LZF6" s="298"/>
      <c r="LZG6" s="714"/>
      <c r="LZH6" s="298"/>
      <c r="LZI6" s="714"/>
      <c r="LZJ6" s="298"/>
      <c r="LZK6" s="714"/>
      <c r="LZL6" s="298"/>
      <c r="LZM6" s="714"/>
      <c r="LZN6" s="298"/>
      <c r="LZO6" s="714"/>
      <c r="LZP6" s="298"/>
      <c r="LZQ6" s="714"/>
      <c r="LZR6" s="298"/>
      <c r="LZS6" s="714"/>
      <c r="LZT6" s="298"/>
      <c r="LZU6" s="714"/>
      <c r="LZV6" s="298"/>
      <c r="LZW6" s="714"/>
      <c r="LZX6" s="298"/>
      <c r="LZY6" s="714"/>
      <c r="LZZ6" s="298"/>
      <c r="MAA6" s="714"/>
      <c r="MAB6" s="298"/>
      <c r="MAC6" s="714"/>
      <c r="MAD6" s="298"/>
      <c r="MAE6" s="714"/>
      <c r="MAF6" s="298"/>
      <c r="MAG6" s="714"/>
      <c r="MAH6" s="298"/>
      <c r="MAI6" s="714"/>
      <c r="MAJ6" s="298"/>
      <c r="MAK6" s="714"/>
      <c r="MAL6" s="298"/>
      <c r="MAM6" s="714"/>
      <c r="MAN6" s="298"/>
      <c r="MAO6" s="714"/>
      <c r="MAP6" s="298"/>
      <c r="MAQ6" s="714"/>
      <c r="MAR6" s="298"/>
      <c r="MAS6" s="714"/>
      <c r="MAT6" s="298"/>
      <c r="MAU6" s="714"/>
      <c r="MAV6" s="298"/>
      <c r="MAW6" s="714"/>
      <c r="MAX6" s="298"/>
      <c r="MAY6" s="714"/>
      <c r="MAZ6" s="298"/>
      <c r="MBA6" s="714"/>
      <c r="MBB6" s="298"/>
      <c r="MBC6" s="714"/>
      <c r="MBD6" s="298"/>
      <c r="MBE6" s="714"/>
      <c r="MBF6" s="298"/>
      <c r="MBG6" s="714"/>
      <c r="MBH6" s="298"/>
      <c r="MBI6" s="714"/>
      <c r="MBJ6" s="298"/>
      <c r="MBK6" s="714"/>
      <c r="MBL6" s="298"/>
      <c r="MBM6" s="714"/>
      <c r="MBN6" s="298"/>
      <c r="MBO6" s="714"/>
      <c r="MBP6" s="298"/>
      <c r="MBQ6" s="714"/>
      <c r="MBR6" s="298"/>
      <c r="MBS6" s="714"/>
      <c r="MBT6" s="298"/>
      <c r="MBU6" s="714"/>
      <c r="MBV6" s="298"/>
      <c r="MBW6" s="714"/>
      <c r="MBX6" s="298"/>
      <c r="MBY6" s="714"/>
      <c r="MBZ6" s="298"/>
      <c r="MCA6" s="714"/>
      <c r="MCB6" s="298"/>
      <c r="MCC6" s="714"/>
      <c r="MCD6" s="298"/>
      <c r="MCE6" s="714"/>
      <c r="MCF6" s="298"/>
      <c r="MCG6" s="714"/>
      <c r="MCH6" s="298"/>
      <c r="MCI6" s="714"/>
      <c r="MCJ6" s="298"/>
      <c r="MCK6" s="714"/>
      <c r="MCL6" s="298"/>
      <c r="MCM6" s="714"/>
      <c r="MCN6" s="298"/>
      <c r="MCO6" s="714"/>
      <c r="MCP6" s="298"/>
      <c r="MCQ6" s="714"/>
      <c r="MCR6" s="298"/>
      <c r="MCS6" s="714"/>
      <c r="MCT6" s="298"/>
      <c r="MCU6" s="714"/>
      <c r="MCV6" s="298"/>
      <c r="MCW6" s="714"/>
      <c r="MCX6" s="298"/>
      <c r="MCY6" s="714"/>
      <c r="MCZ6" s="298"/>
      <c r="MDA6" s="714"/>
      <c r="MDB6" s="298"/>
      <c r="MDC6" s="714"/>
      <c r="MDD6" s="298"/>
      <c r="MDE6" s="714"/>
      <c r="MDF6" s="298"/>
      <c r="MDG6" s="714"/>
      <c r="MDH6" s="298"/>
      <c r="MDI6" s="714"/>
      <c r="MDJ6" s="298"/>
      <c r="MDK6" s="714"/>
      <c r="MDL6" s="298"/>
      <c r="MDM6" s="714"/>
      <c r="MDN6" s="298"/>
      <c r="MDO6" s="714"/>
      <c r="MDP6" s="298"/>
      <c r="MDQ6" s="714"/>
      <c r="MDR6" s="298"/>
      <c r="MDS6" s="714"/>
      <c r="MDT6" s="298"/>
      <c r="MDU6" s="714"/>
      <c r="MDV6" s="298"/>
      <c r="MDW6" s="714"/>
      <c r="MDX6" s="298"/>
      <c r="MDY6" s="714"/>
      <c r="MDZ6" s="298"/>
      <c r="MEA6" s="714"/>
      <c r="MEB6" s="298"/>
      <c r="MEC6" s="714"/>
      <c r="MED6" s="298"/>
      <c r="MEE6" s="714"/>
      <c r="MEF6" s="298"/>
      <c r="MEG6" s="714"/>
      <c r="MEH6" s="298"/>
      <c r="MEI6" s="714"/>
      <c r="MEJ6" s="298"/>
      <c r="MEK6" s="714"/>
      <c r="MEL6" s="298"/>
      <c r="MEM6" s="714"/>
      <c r="MEN6" s="298"/>
      <c r="MEO6" s="714"/>
      <c r="MEP6" s="298"/>
      <c r="MEQ6" s="714"/>
      <c r="MER6" s="298"/>
      <c r="MES6" s="714"/>
      <c r="MET6" s="298"/>
      <c r="MEU6" s="714"/>
      <c r="MEV6" s="298"/>
      <c r="MEW6" s="714"/>
      <c r="MEX6" s="298"/>
      <c r="MEY6" s="714"/>
      <c r="MEZ6" s="298"/>
      <c r="MFA6" s="714"/>
      <c r="MFB6" s="298"/>
      <c r="MFC6" s="714"/>
      <c r="MFD6" s="298"/>
      <c r="MFE6" s="714"/>
      <c r="MFF6" s="298"/>
      <c r="MFG6" s="714"/>
      <c r="MFH6" s="298"/>
      <c r="MFI6" s="714"/>
      <c r="MFJ6" s="298"/>
      <c r="MFK6" s="714"/>
      <c r="MFL6" s="298"/>
      <c r="MFM6" s="714"/>
      <c r="MFN6" s="298"/>
      <c r="MFO6" s="714"/>
      <c r="MFP6" s="298"/>
      <c r="MFQ6" s="714"/>
      <c r="MFR6" s="298"/>
      <c r="MFS6" s="714"/>
      <c r="MFT6" s="298"/>
      <c r="MFU6" s="714"/>
      <c r="MFV6" s="298"/>
      <c r="MFW6" s="714"/>
      <c r="MFX6" s="298"/>
      <c r="MFY6" s="714"/>
      <c r="MFZ6" s="298"/>
      <c r="MGA6" s="714"/>
      <c r="MGB6" s="298"/>
      <c r="MGC6" s="714"/>
      <c r="MGD6" s="298"/>
      <c r="MGE6" s="714"/>
      <c r="MGF6" s="298"/>
      <c r="MGG6" s="714"/>
      <c r="MGH6" s="298"/>
      <c r="MGI6" s="714"/>
      <c r="MGJ6" s="298"/>
      <c r="MGK6" s="714"/>
      <c r="MGL6" s="298"/>
      <c r="MGM6" s="714"/>
      <c r="MGN6" s="298"/>
      <c r="MGO6" s="714"/>
      <c r="MGP6" s="298"/>
      <c r="MGQ6" s="714"/>
      <c r="MGR6" s="298"/>
      <c r="MGS6" s="714"/>
      <c r="MGT6" s="298"/>
      <c r="MGU6" s="714"/>
      <c r="MGV6" s="298"/>
      <c r="MGW6" s="714"/>
      <c r="MGX6" s="298"/>
      <c r="MGY6" s="714"/>
      <c r="MGZ6" s="298"/>
      <c r="MHA6" s="714"/>
      <c r="MHB6" s="298"/>
      <c r="MHC6" s="714"/>
      <c r="MHD6" s="298"/>
      <c r="MHE6" s="714"/>
      <c r="MHF6" s="298"/>
      <c r="MHG6" s="714"/>
      <c r="MHH6" s="298"/>
      <c r="MHI6" s="714"/>
      <c r="MHJ6" s="298"/>
      <c r="MHK6" s="714"/>
      <c r="MHL6" s="298"/>
      <c r="MHM6" s="714"/>
      <c r="MHN6" s="298"/>
      <c r="MHO6" s="714"/>
      <c r="MHP6" s="298"/>
      <c r="MHQ6" s="714"/>
      <c r="MHR6" s="298"/>
      <c r="MHS6" s="714"/>
      <c r="MHT6" s="298"/>
      <c r="MHU6" s="714"/>
      <c r="MHV6" s="298"/>
      <c r="MHW6" s="714"/>
      <c r="MHX6" s="298"/>
      <c r="MHY6" s="714"/>
      <c r="MHZ6" s="298"/>
      <c r="MIA6" s="714"/>
      <c r="MIB6" s="298"/>
      <c r="MIC6" s="714"/>
      <c r="MID6" s="298"/>
      <c r="MIE6" s="714"/>
      <c r="MIF6" s="298"/>
      <c r="MIG6" s="714"/>
      <c r="MIH6" s="298"/>
      <c r="MII6" s="714"/>
      <c r="MIJ6" s="298"/>
      <c r="MIK6" s="714"/>
      <c r="MIL6" s="298"/>
      <c r="MIM6" s="714"/>
      <c r="MIN6" s="298"/>
      <c r="MIO6" s="714"/>
      <c r="MIP6" s="298"/>
      <c r="MIQ6" s="714"/>
      <c r="MIR6" s="298"/>
      <c r="MIS6" s="714"/>
      <c r="MIT6" s="298"/>
      <c r="MIU6" s="714"/>
      <c r="MIV6" s="298"/>
      <c r="MIW6" s="714"/>
      <c r="MIX6" s="298"/>
      <c r="MIY6" s="714"/>
      <c r="MIZ6" s="298"/>
      <c r="MJA6" s="714"/>
      <c r="MJB6" s="298"/>
      <c r="MJC6" s="714"/>
      <c r="MJD6" s="298"/>
      <c r="MJE6" s="714"/>
      <c r="MJF6" s="298"/>
      <c r="MJG6" s="714"/>
      <c r="MJH6" s="298"/>
      <c r="MJI6" s="714"/>
      <c r="MJJ6" s="298"/>
      <c r="MJK6" s="714"/>
      <c r="MJL6" s="298"/>
      <c r="MJM6" s="714"/>
      <c r="MJN6" s="298"/>
      <c r="MJO6" s="714"/>
      <c r="MJP6" s="298"/>
      <c r="MJQ6" s="714"/>
      <c r="MJR6" s="298"/>
      <c r="MJS6" s="714"/>
      <c r="MJT6" s="298"/>
      <c r="MJU6" s="714"/>
      <c r="MJV6" s="298"/>
      <c r="MJW6" s="714"/>
      <c r="MJX6" s="298"/>
      <c r="MJY6" s="714"/>
      <c r="MJZ6" s="298"/>
      <c r="MKA6" s="714"/>
      <c r="MKB6" s="298"/>
      <c r="MKC6" s="714"/>
      <c r="MKD6" s="298"/>
      <c r="MKE6" s="714"/>
      <c r="MKF6" s="298"/>
      <c r="MKG6" s="714"/>
      <c r="MKH6" s="298"/>
      <c r="MKI6" s="714"/>
      <c r="MKJ6" s="298"/>
      <c r="MKK6" s="714"/>
      <c r="MKL6" s="298"/>
      <c r="MKM6" s="714"/>
      <c r="MKN6" s="298"/>
      <c r="MKO6" s="714"/>
      <c r="MKP6" s="298"/>
      <c r="MKQ6" s="714"/>
      <c r="MKR6" s="298"/>
      <c r="MKS6" s="714"/>
      <c r="MKT6" s="298"/>
      <c r="MKU6" s="714"/>
      <c r="MKV6" s="298"/>
      <c r="MKW6" s="714"/>
      <c r="MKX6" s="298"/>
      <c r="MKY6" s="351"/>
      <c r="MKZ6" s="298"/>
      <c r="MLA6" s="351"/>
      <c r="MLB6" s="298"/>
      <c r="MLC6" s="351"/>
      <c r="MLD6" s="298"/>
      <c r="MLE6" s="351"/>
      <c r="MLF6" s="298"/>
      <c r="MLG6" s="351"/>
      <c r="MLH6" s="298"/>
      <c r="MLI6" s="351"/>
      <c r="MLJ6" s="298"/>
      <c r="MLK6" s="351"/>
      <c r="MLL6" s="298"/>
      <c r="MLM6" s="351"/>
      <c r="MLN6" s="298"/>
      <c r="MLO6" s="351"/>
      <c r="MLP6" s="298"/>
      <c r="MLQ6" s="351"/>
      <c r="MLR6" s="298"/>
      <c r="MLS6" s="351"/>
      <c r="MLT6" s="298"/>
      <c r="MLU6" s="351"/>
      <c r="MLV6" s="298"/>
      <c r="MLW6" s="351"/>
      <c r="MLX6" s="298"/>
      <c r="MLY6" s="351"/>
      <c r="MLZ6" s="298"/>
      <c r="MMA6" s="351"/>
      <c r="MMB6" s="298"/>
      <c r="MMC6" s="351"/>
      <c r="MMD6" s="298"/>
      <c r="MME6" s="351"/>
      <c r="MMF6" s="298"/>
      <c r="MMG6" s="714"/>
      <c r="MMH6" s="298"/>
      <c r="MMI6" s="714"/>
      <c r="MMJ6" s="298"/>
      <c r="MMK6" s="714"/>
      <c r="MML6" s="298"/>
      <c r="MMM6" s="714"/>
      <c r="MMN6" s="298"/>
      <c r="MMO6" s="714"/>
      <c r="MMP6" s="298"/>
      <c r="MMQ6" s="714"/>
      <c r="MMR6" s="298"/>
      <c r="MMS6" s="714"/>
      <c r="MMT6" s="298"/>
      <c r="MMU6" s="714"/>
      <c r="MMV6" s="298"/>
      <c r="MMW6" s="714"/>
      <c r="MMX6" s="298"/>
      <c r="MMY6" s="714"/>
      <c r="MMZ6" s="298"/>
      <c r="MNA6" s="714"/>
      <c r="MNB6" s="298"/>
      <c r="MNC6" s="714"/>
      <c r="MND6" s="298"/>
      <c r="MNE6" s="714"/>
      <c r="MNF6" s="298"/>
      <c r="MNG6" s="714"/>
      <c r="MNH6" s="298"/>
      <c r="MNI6" s="714"/>
      <c r="MNJ6" s="298"/>
      <c r="MNK6" s="714"/>
      <c r="MNL6" s="298"/>
      <c r="MNM6" s="714"/>
      <c r="MNN6" s="298"/>
      <c r="MNO6" s="714"/>
      <c r="MNP6" s="298"/>
      <c r="MNQ6" s="714"/>
      <c r="MNR6" s="298"/>
      <c r="MNS6" s="714"/>
      <c r="MNT6" s="298"/>
      <c r="MNU6" s="714"/>
      <c r="MNV6" s="298"/>
      <c r="MNW6" s="714"/>
      <c r="MNX6" s="298"/>
      <c r="MNY6" s="714"/>
      <c r="MNZ6" s="298"/>
      <c r="MOA6" s="714"/>
      <c r="MOB6" s="298"/>
      <c r="MOC6" s="714"/>
      <c r="MOD6" s="298"/>
      <c r="MOE6" s="714"/>
      <c r="MOF6" s="298"/>
      <c r="MOG6" s="714"/>
      <c r="MOH6" s="298"/>
      <c r="MOI6" s="714"/>
      <c r="MOJ6" s="298"/>
      <c r="MOK6" s="714"/>
      <c r="MOL6" s="298"/>
      <c r="MOM6" s="714"/>
      <c r="MON6" s="298"/>
      <c r="MOO6" s="351"/>
      <c r="MOP6" s="298"/>
      <c r="MOQ6" s="351"/>
      <c r="MOR6" s="298"/>
      <c r="MOS6" s="351"/>
      <c r="MOT6" s="298"/>
      <c r="MOU6" s="351"/>
      <c r="MOV6" s="298"/>
      <c r="MOW6" s="351"/>
      <c r="MOX6" s="298"/>
      <c r="MOY6" s="714"/>
      <c r="MOZ6" s="298"/>
      <c r="MPA6" s="714"/>
      <c r="MPB6" s="298"/>
      <c r="MPC6" s="714"/>
      <c r="MPD6" s="298"/>
      <c r="MPE6" s="714"/>
      <c r="MPF6" s="298"/>
      <c r="MPG6" s="714"/>
      <c r="MPH6" s="298"/>
      <c r="MPI6" s="714"/>
      <c r="MPJ6" s="298"/>
      <c r="MPK6" s="714"/>
      <c r="MPL6" s="298"/>
      <c r="MPM6" s="714"/>
      <c r="MPN6" s="298"/>
      <c r="MPO6" s="714"/>
      <c r="MPP6" s="298"/>
      <c r="MPQ6" s="714"/>
      <c r="MPR6" s="298"/>
      <c r="MPS6" s="714"/>
      <c r="MPT6" s="298"/>
      <c r="MPU6" s="714"/>
      <c r="MPV6" s="298"/>
      <c r="MPW6" s="714"/>
      <c r="MPX6" s="298"/>
      <c r="MPY6" s="714"/>
      <c r="MPZ6" s="298"/>
      <c r="MQA6" s="714"/>
      <c r="MQB6" s="298"/>
      <c r="MQC6" s="714"/>
      <c r="MQD6" s="298"/>
      <c r="MQE6" s="714"/>
      <c r="MQF6" s="298"/>
      <c r="MQG6" s="714"/>
      <c r="MQH6" s="298"/>
      <c r="MQI6" s="714"/>
      <c r="MQJ6" s="298"/>
      <c r="MQK6" s="714"/>
      <c r="MQL6" s="298"/>
      <c r="MQM6" s="714"/>
      <c r="MQN6" s="298"/>
      <c r="MQO6" s="714"/>
      <c r="MQP6" s="298"/>
      <c r="MQQ6" s="714"/>
      <c r="MQR6" s="298"/>
      <c r="MQS6" s="714"/>
      <c r="MQT6" s="298"/>
      <c r="MQU6" s="714"/>
      <c r="MQV6" s="298"/>
      <c r="MQW6" s="714"/>
      <c r="MQX6" s="298"/>
      <c r="MQY6" s="714"/>
      <c r="MQZ6" s="298"/>
      <c r="MRA6" s="714"/>
      <c r="MRB6" s="298"/>
      <c r="MRC6" s="714"/>
      <c r="MRD6" s="298"/>
      <c r="MRE6" s="714"/>
      <c r="MRF6" s="298"/>
      <c r="MRG6" s="714"/>
      <c r="MRH6" s="298"/>
      <c r="MRI6" s="714"/>
      <c r="MRJ6" s="298"/>
      <c r="MRK6" s="714"/>
      <c r="MRL6" s="298"/>
      <c r="MRM6" s="714"/>
      <c r="MRN6" s="298"/>
      <c r="MRO6" s="714"/>
      <c r="MRP6" s="298"/>
      <c r="MRQ6" s="714"/>
      <c r="MRR6" s="298"/>
      <c r="MRS6" s="714"/>
      <c r="MRT6" s="298"/>
      <c r="MRU6" s="714"/>
      <c r="MRV6" s="298"/>
      <c r="MRW6" s="714"/>
      <c r="MRX6" s="298"/>
      <c r="MRY6" s="714"/>
      <c r="MRZ6" s="298"/>
      <c r="MSA6" s="714"/>
      <c r="MSB6" s="298"/>
      <c r="MSC6" s="714"/>
      <c r="MSD6" s="298"/>
      <c r="MSE6" s="714"/>
      <c r="MSF6" s="298"/>
      <c r="MSG6" s="714"/>
      <c r="MSH6" s="298"/>
      <c r="MSI6" s="714"/>
      <c r="MSJ6" s="298"/>
      <c r="MSK6" s="714"/>
      <c r="MSL6" s="298"/>
      <c r="MSM6" s="714"/>
      <c r="MSN6" s="298"/>
      <c r="MSO6" s="714"/>
      <c r="MSP6" s="298"/>
      <c r="MSQ6" s="714"/>
      <c r="MSR6" s="298"/>
      <c r="MSS6" s="714"/>
      <c r="MST6" s="298"/>
      <c r="MSU6" s="714"/>
      <c r="MSV6" s="298"/>
      <c r="MSW6" s="714"/>
      <c r="MSX6" s="298"/>
      <c r="MSY6" s="714"/>
      <c r="MSZ6" s="298"/>
      <c r="MTA6" s="714"/>
      <c r="MTB6" s="298"/>
      <c r="MTC6" s="714"/>
      <c r="MTD6" s="298"/>
      <c r="MTE6" s="714"/>
      <c r="MTF6" s="298"/>
      <c r="MTG6" s="714"/>
      <c r="MTH6" s="298"/>
      <c r="MTI6" s="714"/>
      <c r="MTJ6" s="298"/>
      <c r="MTK6" s="714"/>
      <c r="MTL6" s="298"/>
      <c r="MTM6" s="714"/>
      <c r="MTN6" s="298"/>
      <c r="MTO6" s="714"/>
      <c r="MTP6" s="298"/>
      <c r="MTQ6" s="714"/>
      <c r="MTR6" s="298"/>
      <c r="MTS6" s="714"/>
      <c r="MTT6" s="298"/>
      <c r="MTU6" s="714"/>
      <c r="MTV6" s="298"/>
      <c r="MTW6" s="714"/>
      <c r="MTX6" s="298"/>
      <c r="MTY6" s="714"/>
      <c r="MTZ6" s="298"/>
      <c r="MUA6" s="714"/>
      <c r="MUB6" s="298"/>
      <c r="MUC6" s="714"/>
      <c r="MUD6" s="298"/>
      <c r="MUE6" s="714"/>
      <c r="MUF6" s="298"/>
      <c r="MUG6" s="714"/>
      <c r="MUH6" s="298"/>
      <c r="MUI6" s="714"/>
      <c r="MUJ6" s="298"/>
      <c r="MUK6" s="714"/>
      <c r="MUL6" s="298"/>
      <c r="MUM6" s="714"/>
      <c r="MUN6" s="298"/>
      <c r="MUO6" s="714"/>
      <c r="MUP6" s="298"/>
      <c r="MUQ6" s="714"/>
      <c r="MUR6" s="298"/>
      <c r="MUS6" s="714"/>
      <c r="MUT6" s="298"/>
      <c r="MUU6" s="714"/>
      <c r="MUV6" s="298"/>
      <c r="MUW6" s="714"/>
      <c r="MUX6" s="298"/>
      <c r="MUY6" s="714"/>
      <c r="MUZ6" s="298"/>
      <c r="MVA6" s="714"/>
      <c r="MVB6" s="298"/>
      <c r="MVC6" s="714"/>
      <c r="MVD6" s="298"/>
      <c r="MVE6" s="714"/>
      <c r="MVF6" s="298"/>
      <c r="MVG6" s="714"/>
      <c r="MVH6" s="298"/>
      <c r="MVI6" s="714"/>
      <c r="MVJ6" s="298"/>
      <c r="MVK6" s="714"/>
      <c r="MVL6" s="298"/>
      <c r="MVM6" s="714"/>
      <c r="MVN6" s="298"/>
      <c r="MVO6" s="714"/>
      <c r="MVP6" s="298"/>
      <c r="MVQ6" s="714"/>
      <c r="MVR6" s="298"/>
      <c r="MVS6" s="714"/>
      <c r="MVT6" s="298"/>
      <c r="MVU6" s="714"/>
      <c r="MVV6" s="298"/>
      <c r="MVW6" s="714"/>
      <c r="MVX6" s="298"/>
      <c r="MVY6" s="714"/>
      <c r="MVZ6" s="298"/>
      <c r="MWA6" s="714"/>
      <c r="MWB6" s="298"/>
      <c r="MWC6" s="714"/>
      <c r="MWD6" s="298"/>
      <c r="MWE6" s="714"/>
      <c r="MWF6" s="298"/>
      <c r="MWG6" s="714"/>
      <c r="MWH6" s="298"/>
      <c r="MWI6" s="714"/>
      <c r="MWJ6" s="298"/>
      <c r="MWK6" s="714"/>
      <c r="MWL6" s="298"/>
      <c r="MWM6" s="714"/>
      <c r="MWN6" s="298"/>
      <c r="MWO6" s="714"/>
      <c r="MWP6" s="298"/>
      <c r="MWQ6" s="714"/>
      <c r="MWR6" s="298"/>
      <c r="MWS6" s="714"/>
      <c r="MWT6" s="298"/>
      <c r="MWU6" s="714"/>
      <c r="MWV6" s="298"/>
      <c r="MWW6" s="714"/>
      <c r="MWX6" s="298"/>
      <c r="MWY6" s="714"/>
      <c r="MWZ6" s="298"/>
      <c r="MXA6" s="714"/>
      <c r="MXB6" s="298"/>
      <c r="MXC6" s="714"/>
      <c r="MXD6" s="298"/>
      <c r="MXE6" s="714"/>
      <c r="MXF6" s="298"/>
      <c r="MXG6" s="714"/>
      <c r="MXH6" s="298"/>
      <c r="MXI6" s="714"/>
      <c r="MXJ6" s="298"/>
      <c r="MXK6" s="714"/>
      <c r="MXL6" s="298"/>
      <c r="MXM6" s="714"/>
      <c r="MXN6" s="298"/>
      <c r="MXO6" s="714"/>
      <c r="MXP6" s="298"/>
      <c r="MXQ6" s="714"/>
      <c r="MXR6" s="298"/>
      <c r="MXS6" s="714"/>
      <c r="MXT6" s="298"/>
      <c r="MXU6" s="714"/>
      <c r="MXV6" s="298"/>
      <c r="MXW6" s="714"/>
      <c r="MXX6" s="298"/>
      <c r="MXY6" s="714"/>
      <c r="MXZ6" s="298"/>
      <c r="MYA6" s="714"/>
      <c r="MYB6" s="298"/>
      <c r="MYC6" s="714"/>
      <c r="MYD6" s="298"/>
      <c r="MYE6" s="714"/>
      <c r="MYF6" s="298"/>
      <c r="MYG6" s="714"/>
      <c r="MYH6" s="298"/>
      <c r="MYI6" s="714"/>
      <c r="MYJ6" s="298"/>
      <c r="MYK6" s="714"/>
      <c r="MYL6" s="298"/>
      <c r="MYM6" s="714"/>
      <c r="MYN6" s="298"/>
      <c r="MYO6" s="714"/>
      <c r="MYP6" s="298"/>
      <c r="MYQ6" s="714"/>
      <c r="MYR6" s="298"/>
      <c r="MYS6" s="714"/>
      <c r="MYT6" s="298"/>
      <c r="MYU6" s="714"/>
    </row>
    <row r="7" spans="1:9459" ht="39.9" customHeight="1" x14ac:dyDescent="0.2">
      <c r="C7" s="303"/>
      <c r="G7" s="304"/>
      <c r="H7" s="305"/>
      <c r="I7" s="306">
        <f>SUM(I4:I6)</f>
        <v>0</v>
      </c>
      <c r="J7" s="307" t="s">
        <v>410</v>
      </c>
      <c r="K7" s="308">
        <f>SUM(K5:K6)</f>
        <v>22000</v>
      </c>
    </row>
    <row r="8" spans="1:9459" ht="39.9" customHeight="1" x14ac:dyDescent="0.2">
      <c r="C8" s="303"/>
      <c r="G8" s="304"/>
      <c r="H8" s="305"/>
      <c r="I8" s="306" t="e">
        <f>ROUNDDOWN(I4*0.08,0)+ROUNDDOWN(I5*0.08,0)+ROUNDDOWN(#REF!*0.08,0)+ROUNDDOWN(#REF!*0.08,0)</f>
        <v>#VALUE!</v>
      </c>
      <c r="J8" s="307" t="s">
        <v>411</v>
      </c>
      <c r="K8" s="518">
        <f>INT(K7*10%)</f>
        <v>2200</v>
      </c>
    </row>
    <row r="9" spans="1:9459" ht="39.9" customHeight="1" x14ac:dyDescent="0.2">
      <c r="C9" s="303"/>
      <c r="G9" s="304"/>
      <c r="H9" s="305"/>
      <c r="I9" s="306" t="e">
        <f>I7+I8</f>
        <v>#VALUE!</v>
      </c>
      <c r="J9" s="307" t="s">
        <v>412</v>
      </c>
      <c r="K9" s="309">
        <f>SUM(K7:K8)</f>
        <v>24200</v>
      </c>
    </row>
    <row r="10" spans="1:9459" ht="30" customHeight="1" thickBot="1" x14ac:dyDescent="0.25">
      <c r="A10" s="310"/>
      <c r="B10" s="311"/>
      <c r="C10" s="312"/>
      <c r="D10" s="311"/>
      <c r="E10" s="311"/>
      <c r="F10" s="311"/>
      <c r="G10" s="311"/>
      <c r="H10" s="311"/>
      <c r="I10" s="311"/>
      <c r="J10" s="311"/>
      <c r="K10" s="311"/>
    </row>
    <row r="11" spans="1:9459" ht="40.200000000000003" customHeight="1" thickTop="1" x14ac:dyDescent="0.2">
      <c r="C11" s="313"/>
      <c r="F11" s="314" t="s">
        <v>413</v>
      </c>
    </row>
    <row r="12" spans="1:9459" ht="45" customHeight="1" x14ac:dyDescent="0.2">
      <c r="A12" s="721" t="s">
        <v>414</v>
      </c>
      <c r="B12" s="721"/>
      <c r="C12" s="722"/>
      <c r="D12" s="723"/>
      <c r="E12" s="352" t="s">
        <v>415</v>
      </c>
      <c r="F12" s="724"/>
      <c r="G12" s="725"/>
      <c r="H12" s="725"/>
      <c r="I12" s="725"/>
      <c r="J12" s="725"/>
      <c r="K12" s="726"/>
    </row>
    <row r="13" spans="1:9459" ht="45" customHeight="1" x14ac:dyDescent="0.2">
      <c r="A13" s="721" t="s">
        <v>416</v>
      </c>
      <c r="B13" s="721"/>
      <c r="C13" s="722"/>
      <c r="D13" s="723"/>
      <c r="E13" s="315" t="s">
        <v>417</v>
      </c>
      <c r="F13" s="741"/>
      <c r="G13" s="741"/>
      <c r="H13" s="741"/>
      <c r="I13" s="741"/>
      <c r="J13" s="741"/>
      <c r="K13" s="723"/>
    </row>
    <row r="14" spans="1:9459" ht="45" customHeight="1" x14ac:dyDescent="0.2">
      <c r="A14" s="742" t="s">
        <v>418</v>
      </c>
      <c r="B14" s="743"/>
      <c r="C14" s="744"/>
      <c r="D14" s="745"/>
      <c r="E14" s="352" t="s">
        <v>702</v>
      </c>
      <c r="F14" s="746"/>
      <c r="G14" s="746"/>
      <c r="H14" s="746"/>
      <c r="I14" s="746"/>
      <c r="J14" s="746"/>
      <c r="K14" s="745"/>
    </row>
    <row r="15" spans="1:9459" ht="20.399999999999999" customHeight="1" x14ac:dyDescent="0.2">
      <c r="A15" s="285" t="s">
        <v>419</v>
      </c>
      <c r="B15" s="316" t="s">
        <v>703</v>
      </c>
      <c r="C15" s="317"/>
      <c r="E15" s="285"/>
    </row>
    <row r="16" spans="1:9459" ht="25.2" customHeight="1" x14ac:dyDescent="0.2">
      <c r="A16" s="285" t="s">
        <v>420</v>
      </c>
      <c r="B16" s="316" t="s">
        <v>421</v>
      </c>
      <c r="C16" s="317"/>
      <c r="E16" s="285"/>
    </row>
    <row r="17" spans="1:12" ht="19.95" customHeight="1" x14ac:dyDescent="0.2">
      <c r="A17" s="287"/>
      <c r="B17" s="285" t="s">
        <v>422</v>
      </c>
      <c r="C17" s="287" t="s">
        <v>423</v>
      </c>
    </row>
    <row r="18" spans="1:12" ht="19.95" customHeight="1" x14ac:dyDescent="0.2">
      <c r="A18" s="285" t="s">
        <v>424</v>
      </c>
      <c r="B18" s="287" t="s">
        <v>425</v>
      </c>
    </row>
    <row r="19" spans="1:12" ht="19.95" customHeight="1" x14ac:dyDescent="0.2">
      <c r="A19" s="285" t="s">
        <v>426</v>
      </c>
      <c r="B19" s="287" t="s">
        <v>704</v>
      </c>
    </row>
    <row r="20" spans="1:12" ht="19.95" customHeight="1" x14ac:dyDescent="0.2">
      <c r="A20" s="285" t="s">
        <v>427</v>
      </c>
      <c r="B20" s="348" t="s">
        <v>713</v>
      </c>
    </row>
    <row r="21" spans="1:12" ht="45.6" customHeight="1" x14ac:dyDescent="0.2">
      <c r="B21" s="318" t="s">
        <v>428</v>
      </c>
      <c r="C21" s="319"/>
      <c r="D21" s="319"/>
      <c r="E21" s="319"/>
    </row>
    <row r="22" spans="1:12" ht="24" customHeight="1" x14ac:dyDescent="0.2">
      <c r="A22" s="285" t="s">
        <v>429</v>
      </c>
      <c r="B22" s="287" t="s">
        <v>705</v>
      </c>
      <c r="L22" s="348"/>
    </row>
    <row r="23" spans="1:12" ht="24" customHeight="1" x14ac:dyDescent="0.2">
      <c r="A23" s="285" t="s">
        <v>430</v>
      </c>
      <c r="B23" s="348" t="s">
        <v>707</v>
      </c>
    </row>
    <row r="24" spans="1:12" ht="38.4" customHeight="1" x14ac:dyDescent="0.2">
      <c r="B24" s="730" t="s">
        <v>708</v>
      </c>
      <c r="C24" s="729"/>
      <c r="D24" s="320" t="s">
        <v>431</v>
      </c>
      <c r="E24" s="730" t="s">
        <v>501</v>
      </c>
      <c r="F24" s="729"/>
      <c r="G24" s="320" t="s">
        <v>432</v>
      </c>
      <c r="H24" s="320"/>
      <c r="J24" s="736"/>
      <c r="K24" s="737"/>
    </row>
    <row r="25" spans="1:12" ht="39.9" customHeight="1" x14ac:dyDescent="0.2">
      <c r="A25" s="287"/>
      <c r="C25" s="321"/>
      <c r="D25" s="738" t="s">
        <v>433</v>
      </c>
      <c r="H25" s="738" t="s">
        <v>434</v>
      </c>
    </row>
    <row r="26" spans="1:12" ht="39.9" customHeight="1" x14ac:dyDescent="0.2">
      <c r="A26" s="287"/>
      <c r="C26" s="321"/>
      <c r="D26" s="739"/>
      <c r="F26" s="322" t="s">
        <v>435</v>
      </c>
      <c r="H26" s="739"/>
      <c r="J26" s="285"/>
      <c r="K26" s="514"/>
      <c r="L26" s="515"/>
    </row>
    <row r="27" spans="1:12" ht="34.200000000000003" customHeight="1" x14ac:dyDescent="0.2">
      <c r="A27" s="287"/>
      <c r="C27" s="323" t="s">
        <v>436</v>
      </c>
      <c r="D27" s="324"/>
      <c r="E27" s="324"/>
      <c r="F27" s="324"/>
      <c r="G27" s="324"/>
      <c r="H27" s="324"/>
      <c r="I27" s="324"/>
      <c r="J27" s="737"/>
      <c r="K27" s="740"/>
    </row>
    <row r="28" spans="1:12" ht="28.2" customHeight="1" x14ac:dyDescent="0.2">
      <c r="A28" s="287"/>
      <c r="F28" s="285" t="s">
        <v>437</v>
      </c>
    </row>
    <row r="29" spans="1:12" ht="30" customHeight="1" x14ac:dyDescent="0.2">
      <c r="A29" s="287"/>
      <c r="B29" s="729" t="s">
        <v>708</v>
      </c>
      <c r="C29" s="729"/>
      <c r="D29" s="320" t="s">
        <v>431</v>
      </c>
      <c r="E29" s="730" t="s">
        <v>501</v>
      </c>
      <c r="F29" s="729"/>
      <c r="G29" s="320" t="s">
        <v>432</v>
      </c>
      <c r="H29" s="320"/>
    </row>
    <row r="30" spans="1:12" ht="19.95" customHeight="1" x14ac:dyDescent="0.2">
      <c r="A30" s="287" t="s">
        <v>438</v>
      </c>
      <c r="B30" s="348" t="s">
        <v>709</v>
      </c>
    </row>
    <row r="31" spans="1:12" ht="19.95" customHeight="1" x14ac:dyDescent="0.2">
      <c r="A31" s="287" t="s">
        <v>439</v>
      </c>
      <c r="B31" s="589" t="s">
        <v>710</v>
      </c>
    </row>
    <row r="32" spans="1:12" ht="19.95" customHeight="1" x14ac:dyDescent="0.2">
      <c r="A32" s="287" t="s">
        <v>440</v>
      </c>
      <c r="B32" s="305" t="s">
        <v>706</v>
      </c>
    </row>
    <row r="33" spans="1:11" ht="30" customHeight="1" x14ac:dyDescent="0.2"/>
    <row r="34" spans="1:11" ht="45" customHeight="1" x14ac:dyDescent="0.2">
      <c r="A34" s="721" t="s">
        <v>414</v>
      </c>
      <c r="B34" s="721"/>
      <c r="C34" s="731" t="str">
        <f>IF(C12="","",C12)</f>
        <v/>
      </c>
      <c r="D34" s="732"/>
      <c r="E34" s="352" t="s">
        <v>415</v>
      </c>
      <c r="F34" s="733" t="str">
        <f t="shared" ref="F34" si="0">IF(F12="","",F12)</f>
        <v/>
      </c>
      <c r="G34" s="734"/>
      <c r="H34" s="734" t="str">
        <f t="shared" ref="H34" si="1">IF(H12="","",H12)</f>
        <v/>
      </c>
      <c r="I34" s="734"/>
      <c r="J34" s="734" t="str">
        <f t="shared" ref="J34" si="2">IF(J12="","",J12)</f>
        <v/>
      </c>
      <c r="K34" s="735"/>
    </row>
    <row r="35" spans="1:11" ht="30" customHeight="1" x14ac:dyDescent="0.2">
      <c r="E35" s="352" t="s">
        <v>702</v>
      </c>
      <c r="F35" s="727" t="str">
        <f>IF(F14="","",F14)</f>
        <v/>
      </c>
      <c r="G35" s="727"/>
      <c r="H35" s="727"/>
      <c r="I35" s="727"/>
      <c r="J35" s="727"/>
      <c r="K35" s="728"/>
    </row>
  </sheetData>
  <sheetProtection sheet="1" objects="1" scenarios="1"/>
  <mergeCells count="4585">
    <mergeCell ref="F35:K35"/>
    <mergeCell ref="B29:C29"/>
    <mergeCell ref="E29:F29"/>
    <mergeCell ref="A34:B34"/>
    <mergeCell ref="C34:D34"/>
    <mergeCell ref="F34:K34"/>
    <mergeCell ref="B24:C24"/>
    <mergeCell ref="E24:F24"/>
    <mergeCell ref="J24:K24"/>
    <mergeCell ref="D25:D26"/>
    <mergeCell ref="H25:H26"/>
    <mergeCell ref="J27:K27"/>
    <mergeCell ref="A13:B13"/>
    <mergeCell ref="C13:D13"/>
    <mergeCell ref="F13:K13"/>
    <mergeCell ref="A14:B14"/>
    <mergeCell ref="C14:D14"/>
    <mergeCell ref="F14:K14"/>
    <mergeCell ref="MYQ5:MYQ6"/>
    <mergeCell ref="MYS5:MYS6"/>
    <mergeCell ref="MYU5:MYU6"/>
    <mergeCell ref="B6:E6"/>
    <mergeCell ref="A12:B12"/>
    <mergeCell ref="C12:D12"/>
    <mergeCell ref="F12:K12"/>
    <mergeCell ref="MYE5:MYE6"/>
    <mergeCell ref="MYG5:MYG6"/>
    <mergeCell ref="MYI5:MYI6"/>
    <mergeCell ref="MYK5:MYK6"/>
    <mergeCell ref="MYM5:MYM6"/>
    <mergeCell ref="MYO5:MYO6"/>
    <mergeCell ref="MXS5:MXS6"/>
    <mergeCell ref="MXU5:MXU6"/>
    <mergeCell ref="MXW5:MXW6"/>
    <mergeCell ref="MXY5:MXY6"/>
    <mergeCell ref="MYA5:MYA6"/>
    <mergeCell ref="MYC5:MYC6"/>
    <mergeCell ref="MXG5:MXG6"/>
    <mergeCell ref="MXI5:MXI6"/>
    <mergeCell ref="MXK5:MXK6"/>
    <mergeCell ref="MXM5:MXM6"/>
    <mergeCell ref="MXO5:MXO6"/>
    <mergeCell ref="MXQ5:MXQ6"/>
    <mergeCell ref="MWU5:MWU6"/>
    <mergeCell ref="MWW5:MWW6"/>
    <mergeCell ref="MWY5:MWY6"/>
    <mergeCell ref="MXA5:MXA6"/>
    <mergeCell ref="MXC5:MXC6"/>
    <mergeCell ref="MXE5:MXE6"/>
    <mergeCell ref="MWI5:MWI6"/>
    <mergeCell ref="MWK5:MWK6"/>
    <mergeCell ref="MWM5:MWM6"/>
    <mergeCell ref="MWO5:MWO6"/>
    <mergeCell ref="MWQ5:MWQ6"/>
    <mergeCell ref="MWS5:MWS6"/>
    <mergeCell ref="MVW5:MVW6"/>
    <mergeCell ref="MVY5:MVY6"/>
    <mergeCell ref="MWA5:MWA6"/>
    <mergeCell ref="MWC5:MWC6"/>
    <mergeCell ref="MWE5:MWE6"/>
    <mergeCell ref="MWG5:MWG6"/>
    <mergeCell ref="MVK5:MVK6"/>
    <mergeCell ref="MVM5:MVM6"/>
    <mergeCell ref="MVO5:MVO6"/>
    <mergeCell ref="MVQ5:MVQ6"/>
    <mergeCell ref="MVS5:MVS6"/>
    <mergeCell ref="MVU5:MVU6"/>
    <mergeCell ref="MUY5:MUY6"/>
    <mergeCell ref="MVA5:MVA6"/>
    <mergeCell ref="MVC5:MVC6"/>
    <mergeCell ref="MVE5:MVE6"/>
    <mergeCell ref="MVG5:MVG6"/>
    <mergeCell ref="MVI5:MVI6"/>
    <mergeCell ref="MUM5:MUM6"/>
    <mergeCell ref="MUO5:MUO6"/>
    <mergeCell ref="MUQ5:MUQ6"/>
    <mergeCell ref="MUS5:MUS6"/>
    <mergeCell ref="MUU5:MUU6"/>
    <mergeCell ref="MUW5:MUW6"/>
    <mergeCell ref="MUA5:MUA6"/>
    <mergeCell ref="MUC5:MUC6"/>
    <mergeCell ref="MUE5:MUE6"/>
    <mergeCell ref="MUG5:MUG6"/>
    <mergeCell ref="MUI5:MUI6"/>
    <mergeCell ref="MUK5:MUK6"/>
    <mergeCell ref="MTO5:MTO6"/>
    <mergeCell ref="MTQ5:MTQ6"/>
    <mergeCell ref="MTS5:MTS6"/>
    <mergeCell ref="MTU5:MTU6"/>
    <mergeCell ref="MTW5:MTW6"/>
    <mergeCell ref="MTY5:MTY6"/>
    <mergeCell ref="MTC5:MTC6"/>
    <mergeCell ref="MTE5:MTE6"/>
    <mergeCell ref="MTG5:MTG6"/>
    <mergeCell ref="MTI5:MTI6"/>
    <mergeCell ref="MTK5:MTK6"/>
    <mergeCell ref="MTM5:MTM6"/>
    <mergeCell ref="MSQ5:MSQ6"/>
    <mergeCell ref="MSS5:MSS6"/>
    <mergeCell ref="MSU5:MSU6"/>
    <mergeCell ref="MSW5:MSW6"/>
    <mergeCell ref="MSY5:MSY6"/>
    <mergeCell ref="MTA5:MTA6"/>
    <mergeCell ref="MSE5:MSE6"/>
    <mergeCell ref="MSG5:MSG6"/>
    <mergeCell ref="MSI5:MSI6"/>
    <mergeCell ref="MSK5:MSK6"/>
    <mergeCell ref="MSM5:MSM6"/>
    <mergeCell ref="MSO5:MSO6"/>
    <mergeCell ref="MRS5:MRS6"/>
    <mergeCell ref="MRU5:MRU6"/>
    <mergeCell ref="MRW5:MRW6"/>
    <mergeCell ref="MRY5:MRY6"/>
    <mergeCell ref="MSA5:MSA6"/>
    <mergeCell ref="MSC5:MSC6"/>
    <mergeCell ref="MRG5:MRG6"/>
    <mergeCell ref="MRI5:MRI6"/>
    <mergeCell ref="MRK5:MRK6"/>
    <mergeCell ref="MRM5:MRM6"/>
    <mergeCell ref="MRO5:MRO6"/>
    <mergeCell ref="MRQ5:MRQ6"/>
    <mergeCell ref="MQU5:MQU6"/>
    <mergeCell ref="MQW5:MQW6"/>
    <mergeCell ref="MQY5:MQY6"/>
    <mergeCell ref="MRA5:MRA6"/>
    <mergeCell ref="MRC5:MRC6"/>
    <mergeCell ref="MRE5:MRE6"/>
    <mergeCell ref="MQI5:MQI6"/>
    <mergeCell ref="MQK5:MQK6"/>
    <mergeCell ref="MQM5:MQM6"/>
    <mergeCell ref="MQO5:MQO6"/>
    <mergeCell ref="MQQ5:MQQ6"/>
    <mergeCell ref="MQS5:MQS6"/>
    <mergeCell ref="MPW5:MPW6"/>
    <mergeCell ref="MPY5:MPY6"/>
    <mergeCell ref="MQA5:MQA6"/>
    <mergeCell ref="MQC5:MQC6"/>
    <mergeCell ref="MQE5:MQE6"/>
    <mergeCell ref="MQG5:MQG6"/>
    <mergeCell ref="MPK5:MPK6"/>
    <mergeCell ref="MPM5:MPM6"/>
    <mergeCell ref="MPO5:MPO6"/>
    <mergeCell ref="MPQ5:MPQ6"/>
    <mergeCell ref="MPS5:MPS6"/>
    <mergeCell ref="MPU5:MPU6"/>
    <mergeCell ref="MOY5:MOY6"/>
    <mergeCell ref="MPA5:MPA6"/>
    <mergeCell ref="MPC5:MPC6"/>
    <mergeCell ref="MPE5:MPE6"/>
    <mergeCell ref="MPG5:MPG6"/>
    <mergeCell ref="MPI5:MPI6"/>
    <mergeCell ref="MOC5:MOC6"/>
    <mergeCell ref="MOE5:MOE6"/>
    <mergeCell ref="MOG5:MOG6"/>
    <mergeCell ref="MOI5:MOI6"/>
    <mergeCell ref="MOK5:MOK6"/>
    <mergeCell ref="MOM5:MOM6"/>
    <mergeCell ref="MNQ5:MNQ6"/>
    <mergeCell ref="MNS5:MNS6"/>
    <mergeCell ref="MNU5:MNU6"/>
    <mergeCell ref="MNW5:MNW6"/>
    <mergeCell ref="MNY5:MNY6"/>
    <mergeCell ref="MOA5:MOA6"/>
    <mergeCell ref="MNE5:MNE6"/>
    <mergeCell ref="MNG5:MNG6"/>
    <mergeCell ref="MNI5:MNI6"/>
    <mergeCell ref="MNK5:MNK6"/>
    <mergeCell ref="MNM5:MNM6"/>
    <mergeCell ref="MNO5:MNO6"/>
    <mergeCell ref="MMS5:MMS6"/>
    <mergeCell ref="MMU5:MMU6"/>
    <mergeCell ref="MMW5:MMW6"/>
    <mergeCell ref="MMY5:MMY6"/>
    <mergeCell ref="MNA5:MNA6"/>
    <mergeCell ref="MNC5:MNC6"/>
    <mergeCell ref="MMG5:MMG6"/>
    <mergeCell ref="MMI5:MMI6"/>
    <mergeCell ref="MMK5:MMK6"/>
    <mergeCell ref="MMM5:MMM6"/>
    <mergeCell ref="MMO5:MMO6"/>
    <mergeCell ref="MMQ5:MMQ6"/>
    <mergeCell ref="MKM5:MKM6"/>
    <mergeCell ref="MKO5:MKO6"/>
    <mergeCell ref="MKQ5:MKQ6"/>
    <mergeCell ref="MKS5:MKS6"/>
    <mergeCell ref="MKU5:MKU6"/>
    <mergeCell ref="MKW5:MKW6"/>
    <mergeCell ref="MKA5:MKA6"/>
    <mergeCell ref="MKC5:MKC6"/>
    <mergeCell ref="MKE5:MKE6"/>
    <mergeCell ref="MKG5:MKG6"/>
    <mergeCell ref="MKI5:MKI6"/>
    <mergeCell ref="MKK5:MKK6"/>
    <mergeCell ref="MJO5:MJO6"/>
    <mergeCell ref="MJQ5:MJQ6"/>
    <mergeCell ref="MJS5:MJS6"/>
    <mergeCell ref="MJU5:MJU6"/>
    <mergeCell ref="MJW5:MJW6"/>
    <mergeCell ref="MJY5:MJY6"/>
    <mergeCell ref="MJC5:MJC6"/>
    <mergeCell ref="MJE5:MJE6"/>
    <mergeCell ref="MJG5:MJG6"/>
    <mergeCell ref="MJI5:MJI6"/>
    <mergeCell ref="MJK5:MJK6"/>
    <mergeCell ref="MJM5:MJM6"/>
    <mergeCell ref="MIQ5:MIQ6"/>
    <mergeCell ref="MIS5:MIS6"/>
    <mergeCell ref="MIU5:MIU6"/>
    <mergeCell ref="MIW5:MIW6"/>
    <mergeCell ref="MIY5:MIY6"/>
    <mergeCell ref="MJA5:MJA6"/>
    <mergeCell ref="MIE5:MIE6"/>
    <mergeCell ref="MIG5:MIG6"/>
    <mergeCell ref="MII5:MII6"/>
    <mergeCell ref="MIK5:MIK6"/>
    <mergeCell ref="MIM5:MIM6"/>
    <mergeCell ref="MIO5:MIO6"/>
    <mergeCell ref="MHS5:MHS6"/>
    <mergeCell ref="MHU5:MHU6"/>
    <mergeCell ref="MHW5:MHW6"/>
    <mergeCell ref="MHY5:MHY6"/>
    <mergeCell ref="MIA5:MIA6"/>
    <mergeCell ref="MIC5:MIC6"/>
    <mergeCell ref="MHG5:MHG6"/>
    <mergeCell ref="MHI5:MHI6"/>
    <mergeCell ref="MHK5:MHK6"/>
    <mergeCell ref="MHM5:MHM6"/>
    <mergeCell ref="MHO5:MHO6"/>
    <mergeCell ref="MHQ5:MHQ6"/>
    <mergeCell ref="MGU5:MGU6"/>
    <mergeCell ref="MGW5:MGW6"/>
    <mergeCell ref="MGY5:MGY6"/>
    <mergeCell ref="MHA5:MHA6"/>
    <mergeCell ref="MHC5:MHC6"/>
    <mergeCell ref="MHE5:MHE6"/>
    <mergeCell ref="MGI5:MGI6"/>
    <mergeCell ref="MGK5:MGK6"/>
    <mergeCell ref="MGM5:MGM6"/>
    <mergeCell ref="MGO5:MGO6"/>
    <mergeCell ref="MGQ5:MGQ6"/>
    <mergeCell ref="MGS5:MGS6"/>
    <mergeCell ref="MFW5:MFW6"/>
    <mergeCell ref="MFY5:MFY6"/>
    <mergeCell ref="MGA5:MGA6"/>
    <mergeCell ref="MGC5:MGC6"/>
    <mergeCell ref="MGE5:MGE6"/>
    <mergeCell ref="MGG5:MGG6"/>
    <mergeCell ref="MFK5:MFK6"/>
    <mergeCell ref="MFM5:MFM6"/>
    <mergeCell ref="MFO5:MFO6"/>
    <mergeCell ref="MFQ5:MFQ6"/>
    <mergeCell ref="MFS5:MFS6"/>
    <mergeCell ref="MFU5:MFU6"/>
    <mergeCell ref="MEY5:MEY6"/>
    <mergeCell ref="MFA5:MFA6"/>
    <mergeCell ref="MFC5:MFC6"/>
    <mergeCell ref="MFE5:MFE6"/>
    <mergeCell ref="MFG5:MFG6"/>
    <mergeCell ref="MFI5:MFI6"/>
    <mergeCell ref="MEM5:MEM6"/>
    <mergeCell ref="MEO5:MEO6"/>
    <mergeCell ref="MEQ5:MEQ6"/>
    <mergeCell ref="MES5:MES6"/>
    <mergeCell ref="MEU5:MEU6"/>
    <mergeCell ref="MEW5:MEW6"/>
    <mergeCell ref="MEA5:MEA6"/>
    <mergeCell ref="MEC5:MEC6"/>
    <mergeCell ref="MEE5:MEE6"/>
    <mergeCell ref="MEG5:MEG6"/>
    <mergeCell ref="MEI5:MEI6"/>
    <mergeCell ref="MEK5:MEK6"/>
    <mergeCell ref="MDO5:MDO6"/>
    <mergeCell ref="MDQ5:MDQ6"/>
    <mergeCell ref="MDS5:MDS6"/>
    <mergeCell ref="MDU5:MDU6"/>
    <mergeCell ref="MDW5:MDW6"/>
    <mergeCell ref="MDY5:MDY6"/>
    <mergeCell ref="MDC5:MDC6"/>
    <mergeCell ref="MDE5:MDE6"/>
    <mergeCell ref="MDG5:MDG6"/>
    <mergeCell ref="MDI5:MDI6"/>
    <mergeCell ref="MDK5:MDK6"/>
    <mergeCell ref="MDM5:MDM6"/>
    <mergeCell ref="MCQ5:MCQ6"/>
    <mergeCell ref="MCS5:MCS6"/>
    <mergeCell ref="MCU5:MCU6"/>
    <mergeCell ref="MCW5:MCW6"/>
    <mergeCell ref="MCY5:MCY6"/>
    <mergeCell ref="MDA5:MDA6"/>
    <mergeCell ref="MCE5:MCE6"/>
    <mergeCell ref="MCG5:MCG6"/>
    <mergeCell ref="MCI5:MCI6"/>
    <mergeCell ref="MCK5:MCK6"/>
    <mergeCell ref="MCM5:MCM6"/>
    <mergeCell ref="MCO5:MCO6"/>
    <mergeCell ref="MBS5:MBS6"/>
    <mergeCell ref="MBU5:MBU6"/>
    <mergeCell ref="MBW5:MBW6"/>
    <mergeCell ref="MBY5:MBY6"/>
    <mergeCell ref="MCA5:MCA6"/>
    <mergeCell ref="MCC5:MCC6"/>
    <mergeCell ref="MBG5:MBG6"/>
    <mergeCell ref="MBI5:MBI6"/>
    <mergeCell ref="MBK5:MBK6"/>
    <mergeCell ref="MBM5:MBM6"/>
    <mergeCell ref="MBO5:MBO6"/>
    <mergeCell ref="MBQ5:MBQ6"/>
    <mergeCell ref="MAU5:MAU6"/>
    <mergeCell ref="MAW5:MAW6"/>
    <mergeCell ref="MAY5:MAY6"/>
    <mergeCell ref="MBA5:MBA6"/>
    <mergeCell ref="MBC5:MBC6"/>
    <mergeCell ref="MBE5:MBE6"/>
    <mergeCell ref="MAI5:MAI6"/>
    <mergeCell ref="MAK5:MAK6"/>
    <mergeCell ref="MAM5:MAM6"/>
    <mergeCell ref="MAO5:MAO6"/>
    <mergeCell ref="MAQ5:MAQ6"/>
    <mergeCell ref="MAS5:MAS6"/>
    <mergeCell ref="LZW5:LZW6"/>
    <mergeCell ref="LZY5:LZY6"/>
    <mergeCell ref="MAA5:MAA6"/>
    <mergeCell ref="MAC5:MAC6"/>
    <mergeCell ref="MAE5:MAE6"/>
    <mergeCell ref="MAG5:MAG6"/>
    <mergeCell ref="LZK5:LZK6"/>
    <mergeCell ref="LZM5:LZM6"/>
    <mergeCell ref="LZO5:LZO6"/>
    <mergeCell ref="LZQ5:LZQ6"/>
    <mergeCell ref="LZS5:LZS6"/>
    <mergeCell ref="LZU5:LZU6"/>
    <mergeCell ref="LYY5:LYY6"/>
    <mergeCell ref="LZA5:LZA6"/>
    <mergeCell ref="LZC5:LZC6"/>
    <mergeCell ref="LZE5:LZE6"/>
    <mergeCell ref="LZG5:LZG6"/>
    <mergeCell ref="LZI5:LZI6"/>
    <mergeCell ref="LYM5:LYM6"/>
    <mergeCell ref="LYO5:LYO6"/>
    <mergeCell ref="LYQ5:LYQ6"/>
    <mergeCell ref="LYS5:LYS6"/>
    <mergeCell ref="LYU5:LYU6"/>
    <mergeCell ref="LYW5:LYW6"/>
    <mergeCell ref="LYA5:LYA6"/>
    <mergeCell ref="LYC5:LYC6"/>
    <mergeCell ref="LYE5:LYE6"/>
    <mergeCell ref="LYG5:LYG6"/>
    <mergeCell ref="LYI5:LYI6"/>
    <mergeCell ref="LYK5:LYK6"/>
    <mergeCell ref="LXO5:LXO6"/>
    <mergeCell ref="LXQ5:LXQ6"/>
    <mergeCell ref="LXS5:LXS6"/>
    <mergeCell ref="LXU5:LXU6"/>
    <mergeCell ref="LXW5:LXW6"/>
    <mergeCell ref="LXY5:LXY6"/>
    <mergeCell ref="LXC5:LXC6"/>
    <mergeCell ref="LXE5:LXE6"/>
    <mergeCell ref="LXG5:LXG6"/>
    <mergeCell ref="LXI5:LXI6"/>
    <mergeCell ref="LXK5:LXK6"/>
    <mergeCell ref="LXM5:LXM6"/>
    <mergeCell ref="LWQ5:LWQ6"/>
    <mergeCell ref="LWS5:LWS6"/>
    <mergeCell ref="LWU5:LWU6"/>
    <mergeCell ref="LWW5:LWW6"/>
    <mergeCell ref="LWY5:LWY6"/>
    <mergeCell ref="LXA5:LXA6"/>
    <mergeCell ref="LWE5:LWE6"/>
    <mergeCell ref="LWG5:LWG6"/>
    <mergeCell ref="LWI5:LWI6"/>
    <mergeCell ref="LWK5:LWK6"/>
    <mergeCell ref="LWM5:LWM6"/>
    <mergeCell ref="LWO5:LWO6"/>
    <mergeCell ref="LVS5:LVS6"/>
    <mergeCell ref="LVU5:LVU6"/>
    <mergeCell ref="LVW5:LVW6"/>
    <mergeCell ref="LVY5:LVY6"/>
    <mergeCell ref="LWA5:LWA6"/>
    <mergeCell ref="LWC5:LWC6"/>
    <mergeCell ref="LVG5:LVG6"/>
    <mergeCell ref="LVI5:LVI6"/>
    <mergeCell ref="LVK5:LVK6"/>
    <mergeCell ref="LVM5:LVM6"/>
    <mergeCell ref="LVO5:LVO6"/>
    <mergeCell ref="LVQ5:LVQ6"/>
    <mergeCell ref="LUU5:LUU6"/>
    <mergeCell ref="LUW5:LUW6"/>
    <mergeCell ref="LUY5:LUY6"/>
    <mergeCell ref="LVA5:LVA6"/>
    <mergeCell ref="LVC5:LVC6"/>
    <mergeCell ref="LVE5:LVE6"/>
    <mergeCell ref="LUI5:LUI6"/>
    <mergeCell ref="LUK5:LUK6"/>
    <mergeCell ref="LUM5:LUM6"/>
    <mergeCell ref="LUO5:LUO6"/>
    <mergeCell ref="LUQ5:LUQ6"/>
    <mergeCell ref="LUS5:LUS6"/>
    <mergeCell ref="LTW5:LTW6"/>
    <mergeCell ref="LTY5:LTY6"/>
    <mergeCell ref="LUA5:LUA6"/>
    <mergeCell ref="LUC5:LUC6"/>
    <mergeCell ref="LUE5:LUE6"/>
    <mergeCell ref="LUG5:LUG6"/>
    <mergeCell ref="LTK5:LTK6"/>
    <mergeCell ref="LTM5:LTM6"/>
    <mergeCell ref="LTO5:LTO6"/>
    <mergeCell ref="LTQ5:LTQ6"/>
    <mergeCell ref="LTS5:LTS6"/>
    <mergeCell ref="LTU5:LTU6"/>
    <mergeCell ref="LSY5:LSY6"/>
    <mergeCell ref="LTA5:LTA6"/>
    <mergeCell ref="LTC5:LTC6"/>
    <mergeCell ref="LTE5:LTE6"/>
    <mergeCell ref="LTG5:LTG6"/>
    <mergeCell ref="LTI5:LTI6"/>
    <mergeCell ref="LSM5:LSM6"/>
    <mergeCell ref="LSO5:LSO6"/>
    <mergeCell ref="LSQ5:LSQ6"/>
    <mergeCell ref="LSS5:LSS6"/>
    <mergeCell ref="LSU5:LSU6"/>
    <mergeCell ref="LSW5:LSW6"/>
    <mergeCell ref="LSA5:LSA6"/>
    <mergeCell ref="LSC5:LSC6"/>
    <mergeCell ref="LSE5:LSE6"/>
    <mergeCell ref="LSG5:LSG6"/>
    <mergeCell ref="LSI5:LSI6"/>
    <mergeCell ref="LSK5:LSK6"/>
    <mergeCell ref="LRO5:LRO6"/>
    <mergeCell ref="LRQ5:LRQ6"/>
    <mergeCell ref="LRS5:LRS6"/>
    <mergeCell ref="LRU5:LRU6"/>
    <mergeCell ref="LRW5:LRW6"/>
    <mergeCell ref="LRY5:LRY6"/>
    <mergeCell ref="LRC5:LRC6"/>
    <mergeCell ref="LRE5:LRE6"/>
    <mergeCell ref="LRG5:LRG6"/>
    <mergeCell ref="LRI5:LRI6"/>
    <mergeCell ref="LRK5:LRK6"/>
    <mergeCell ref="LRM5:LRM6"/>
    <mergeCell ref="LQQ5:LQQ6"/>
    <mergeCell ref="LQS5:LQS6"/>
    <mergeCell ref="LQU5:LQU6"/>
    <mergeCell ref="LQW5:LQW6"/>
    <mergeCell ref="LQY5:LQY6"/>
    <mergeCell ref="LRA5:LRA6"/>
    <mergeCell ref="LQE5:LQE6"/>
    <mergeCell ref="LQG5:LQG6"/>
    <mergeCell ref="LQI5:LQI6"/>
    <mergeCell ref="LQK5:LQK6"/>
    <mergeCell ref="LQM5:LQM6"/>
    <mergeCell ref="LQO5:LQO6"/>
    <mergeCell ref="LPS5:LPS6"/>
    <mergeCell ref="LPU5:LPU6"/>
    <mergeCell ref="LPW5:LPW6"/>
    <mergeCell ref="LPY5:LPY6"/>
    <mergeCell ref="LQA5:LQA6"/>
    <mergeCell ref="LQC5:LQC6"/>
    <mergeCell ref="LPG5:LPG6"/>
    <mergeCell ref="LPI5:LPI6"/>
    <mergeCell ref="LPK5:LPK6"/>
    <mergeCell ref="LPM5:LPM6"/>
    <mergeCell ref="LPO5:LPO6"/>
    <mergeCell ref="LPQ5:LPQ6"/>
    <mergeCell ref="LOU5:LOU6"/>
    <mergeCell ref="LOW5:LOW6"/>
    <mergeCell ref="LOY5:LOY6"/>
    <mergeCell ref="LPA5:LPA6"/>
    <mergeCell ref="LPC5:LPC6"/>
    <mergeCell ref="LPE5:LPE6"/>
    <mergeCell ref="LOI5:LOI6"/>
    <mergeCell ref="LOK5:LOK6"/>
    <mergeCell ref="LOM5:LOM6"/>
    <mergeCell ref="LOO5:LOO6"/>
    <mergeCell ref="LOQ5:LOQ6"/>
    <mergeCell ref="LOS5:LOS6"/>
    <mergeCell ref="LNW5:LNW6"/>
    <mergeCell ref="LNY5:LNY6"/>
    <mergeCell ref="LOA5:LOA6"/>
    <mergeCell ref="LOC5:LOC6"/>
    <mergeCell ref="LOE5:LOE6"/>
    <mergeCell ref="LOG5:LOG6"/>
    <mergeCell ref="LNK5:LNK6"/>
    <mergeCell ref="LNM5:LNM6"/>
    <mergeCell ref="LNO5:LNO6"/>
    <mergeCell ref="LNQ5:LNQ6"/>
    <mergeCell ref="LNS5:LNS6"/>
    <mergeCell ref="LNU5:LNU6"/>
    <mergeCell ref="LMY5:LMY6"/>
    <mergeCell ref="LNA5:LNA6"/>
    <mergeCell ref="LNC5:LNC6"/>
    <mergeCell ref="LNE5:LNE6"/>
    <mergeCell ref="LNG5:LNG6"/>
    <mergeCell ref="LNI5:LNI6"/>
    <mergeCell ref="LMM5:LMM6"/>
    <mergeCell ref="LMO5:LMO6"/>
    <mergeCell ref="LMQ5:LMQ6"/>
    <mergeCell ref="LMS5:LMS6"/>
    <mergeCell ref="LMU5:LMU6"/>
    <mergeCell ref="LMW5:LMW6"/>
    <mergeCell ref="LMA5:LMA6"/>
    <mergeCell ref="LMC5:LMC6"/>
    <mergeCell ref="LME5:LME6"/>
    <mergeCell ref="LMG5:LMG6"/>
    <mergeCell ref="LMI5:LMI6"/>
    <mergeCell ref="LMK5:LMK6"/>
    <mergeCell ref="LLO5:LLO6"/>
    <mergeCell ref="LLQ5:LLQ6"/>
    <mergeCell ref="LLS5:LLS6"/>
    <mergeCell ref="LLU5:LLU6"/>
    <mergeCell ref="LLW5:LLW6"/>
    <mergeCell ref="LLY5:LLY6"/>
    <mergeCell ref="LLC5:LLC6"/>
    <mergeCell ref="LLE5:LLE6"/>
    <mergeCell ref="LLG5:LLG6"/>
    <mergeCell ref="LLI5:LLI6"/>
    <mergeCell ref="LLK5:LLK6"/>
    <mergeCell ref="LLM5:LLM6"/>
    <mergeCell ref="LKQ5:LKQ6"/>
    <mergeCell ref="LKS5:LKS6"/>
    <mergeCell ref="LKU5:LKU6"/>
    <mergeCell ref="LKW5:LKW6"/>
    <mergeCell ref="LKY5:LKY6"/>
    <mergeCell ref="LLA5:LLA6"/>
    <mergeCell ref="LKE5:LKE6"/>
    <mergeCell ref="LKG5:LKG6"/>
    <mergeCell ref="LKI5:LKI6"/>
    <mergeCell ref="LKK5:LKK6"/>
    <mergeCell ref="LKM5:LKM6"/>
    <mergeCell ref="LKO5:LKO6"/>
    <mergeCell ref="LJS5:LJS6"/>
    <mergeCell ref="LJU5:LJU6"/>
    <mergeCell ref="LJW5:LJW6"/>
    <mergeCell ref="LJY5:LJY6"/>
    <mergeCell ref="LKA5:LKA6"/>
    <mergeCell ref="LKC5:LKC6"/>
    <mergeCell ref="LJG5:LJG6"/>
    <mergeCell ref="LJI5:LJI6"/>
    <mergeCell ref="LJK5:LJK6"/>
    <mergeCell ref="LJM5:LJM6"/>
    <mergeCell ref="LJO5:LJO6"/>
    <mergeCell ref="LJQ5:LJQ6"/>
    <mergeCell ref="LIU5:LIU6"/>
    <mergeCell ref="LIW5:LIW6"/>
    <mergeCell ref="LIY5:LIY6"/>
    <mergeCell ref="LJA5:LJA6"/>
    <mergeCell ref="LJC5:LJC6"/>
    <mergeCell ref="LJE5:LJE6"/>
    <mergeCell ref="LII5:LII6"/>
    <mergeCell ref="LIK5:LIK6"/>
    <mergeCell ref="LIM5:LIM6"/>
    <mergeCell ref="LIO5:LIO6"/>
    <mergeCell ref="LIQ5:LIQ6"/>
    <mergeCell ref="LIS5:LIS6"/>
    <mergeCell ref="LHW5:LHW6"/>
    <mergeCell ref="LHY5:LHY6"/>
    <mergeCell ref="LIA5:LIA6"/>
    <mergeCell ref="LIC5:LIC6"/>
    <mergeCell ref="LIE5:LIE6"/>
    <mergeCell ref="LIG5:LIG6"/>
    <mergeCell ref="LHK5:LHK6"/>
    <mergeCell ref="LHM5:LHM6"/>
    <mergeCell ref="LHO5:LHO6"/>
    <mergeCell ref="LHQ5:LHQ6"/>
    <mergeCell ref="LHS5:LHS6"/>
    <mergeCell ref="LHU5:LHU6"/>
    <mergeCell ref="LGY5:LGY6"/>
    <mergeCell ref="LHA5:LHA6"/>
    <mergeCell ref="LHC5:LHC6"/>
    <mergeCell ref="LHE5:LHE6"/>
    <mergeCell ref="LHG5:LHG6"/>
    <mergeCell ref="LHI5:LHI6"/>
    <mergeCell ref="LGM5:LGM6"/>
    <mergeCell ref="LGO5:LGO6"/>
    <mergeCell ref="LGQ5:LGQ6"/>
    <mergeCell ref="LGS5:LGS6"/>
    <mergeCell ref="LGU5:LGU6"/>
    <mergeCell ref="LGW5:LGW6"/>
    <mergeCell ref="LGA5:LGA6"/>
    <mergeCell ref="LGC5:LGC6"/>
    <mergeCell ref="LGE5:LGE6"/>
    <mergeCell ref="LGG5:LGG6"/>
    <mergeCell ref="LGI5:LGI6"/>
    <mergeCell ref="LGK5:LGK6"/>
    <mergeCell ref="LFO5:LFO6"/>
    <mergeCell ref="LFQ5:LFQ6"/>
    <mergeCell ref="LFS5:LFS6"/>
    <mergeCell ref="LFU5:LFU6"/>
    <mergeCell ref="LFW5:LFW6"/>
    <mergeCell ref="LFY5:LFY6"/>
    <mergeCell ref="LFC5:LFC6"/>
    <mergeCell ref="LFE5:LFE6"/>
    <mergeCell ref="LFG5:LFG6"/>
    <mergeCell ref="LFI5:LFI6"/>
    <mergeCell ref="LFK5:LFK6"/>
    <mergeCell ref="LFM5:LFM6"/>
    <mergeCell ref="LEQ5:LEQ6"/>
    <mergeCell ref="LES5:LES6"/>
    <mergeCell ref="LEU5:LEU6"/>
    <mergeCell ref="LEW5:LEW6"/>
    <mergeCell ref="LEY5:LEY6"/>
    <mergeCell ref="LFA5:LFA6"/>
    <mergeCell ref="LEE5:LEE6"/>
    <mergeCell ref="LEG5:LEG6"/>
    <mergeCell ref="LEI5:LEI6"/>
    <mergeCell ref="LEK5:LEK6"/>
    <mergeCell ref="LEM5:LEM6"/>
    <mergeCell ref="LEO5:LEO6"/>
    <mergeCell ref="LDS5:LDS6"/>
    <mergeCell ref="LDU5:LDU6"/>
    <mergeCell ref="LDW5:LDW6"/>
    <mergeCell ref="LDY5:LDY6"/>
    <mergeCell ref="LEA5:LEA6"/>
    <mergeCell ref="LEC5:LEC6"/>
    <mergeCell ref="LDG5:LDG6"/>
    <mergeCell ref="LDI5:LDI6"/>
    <mergeCell ref="LDK5:LDK6"/>
    <mergeCell ref="LDM5:LDM6"/>
    <mergeCell ref="LDO5:LDO6"/>
    <mergeCell ref="LDQ5:LDQ6"/>
    <mergeCell ref="LCU5:LCU6"/>
    <mergeCell ref="LCW5:LCW6"/>
    <mergeCell ref="LCY5:LCY6"/>
    <mergeCell ref="LDA5:LDA6"/>
    <mergeCell ref="LDC5:LDC6"/>
    <mergeCell ref="LDE5:LDE6"/>
    <mergeCell ref="LCI5:LCI6"/>
    <mergeCell ref="LCK5:LCK6"/>
    <mergeCell ref="LCM5:LCM6"/>
    <mergeCell ref="LCO5:LCO6"/>
    <mergeCell ref="LCQ5:LCQ6"/>
    <mergeCell ref="LCS5:LCS6"/>
    <mergeCell ref="LBW5:LBW6"/>
    <mergeCell ref="LBY5:LBY6"/>
    <mergeCell ref="LCA5:LCA6"/>
    <mergeCell ref="LCC5:LCC6"/>
    <mergeCell ref="LCE5:LCE6"/>
    <mergeCell ref="LCG5:LCG6"/>
    <mergeCell ref="LBK5:LBK6"/>
    <mergeCell ref="LBM5:LBM6"/>
    <mergeCell ref="LBO5:LBO6"/>
    <mergeCell ref="LBQ5:LBQ6"/>
    <mergeCell ref="LBS5:LBS6"/>
    <mergeCell ref="LBU5:LBU6"/>
    <mergeCell ref="LAY5:LAY6"/>
    <mergeCell ref="LBA5:LBA6"/>
    <mergeCell ref="LBC5:LBC6"/>
    <mergeCell ref="LBE5:LBE6"/>
    <mergeCell ref="LBG5:LBG6"/>
    <mergeCell ref="LBI5:LBI6"/>
    <mergeCell ref="LAM5:LAM6"/>
    <mergeCell ref="LAO5:LAO6"/>
    <mergeCell ref="LAQ5:LAQ6"/>
    <mergeCell ref="LAS5:LAS6"/>
    <mergeCell ref="LAU5:LAU6"/>
    <mergeCell ref="LAW5:LAW6"/>
    <mergeCell ref="LAA5:LAA6"/>
    <mergeCell ref="LAC5:LAC6"/>
    <mergeCell ref="LAE5:LAE6"/>
    <mergeCell ref="LAG5:LAG6"/>
    <mergeCell ref="LAI5:LAI6"/>
    <mergeCell ref="LAK5:LAK6"/>
    <mergeCell ref="KZO5:KZO6"/>
    <mergeCell ref="KZQ5:KZQ6"/>
    <mergeCell ref="KZS5:KZS6"/>
    <mergeCell ref="KZU5:KZU6"/>
    <mergeCell ref="KZW5:KZW6"/>
    <mergeCell ref="KZY5:KZY6"/>
    <mergeCell ref="KZC5:KZC6"/>
    <mergeCell ref="KZE5:KZE6"/>
    <mergeCell ref="KZG5:KZG6"/>
    <mergeCell ref="KZI5:KZI6"/>
    <mergeCell ref="KZK5:KZK6"/>
    <mergeCell ref="KZM5:KZM6"/>
    <mergeCell ref="KYQ5:KYQ6"/>
    <mergeCell ref="KYS5:KYS6"/>
    <mergeCell ref="KYU5:KYU6"/>
    <mergeCell ref="KYW5:KYW6"/>
    <mergeCell ref="KYY5:KYY6"/>
    <mergeCell ref="KZA5:KZA6"/>
    <mergeCell ref="KYE5:KYE6"/>
    <mergeCell ref="KYG5:KYG6"/>
    <mergeCell ref="KYI5:KYI6"/>
    <mergeCell ref="KYK5:KYK6"/>
    <mergeCell ref="KYM5:KYM6"/>
    <mergeCell ref="KYO5:KYO6"/>
    <mergeCell ref="KXS5:KXS6"/>
    <mergeCell ref="KXU5:KXU6"/>
    <mergeCell ref="KXW5:KXW6"/>
    <mergeCell ref="KXY5:KXY6"/>
    <mergeCell ref="KYA5:KYA6"/>
    <mergeCell ref="KYC5:KYC6"/>
    <mergeCell ref="KXG5:KXG6"/>
    <mergeCell ref="KXI5:KXI6"/>
    <mergeCell ref="KXK5:KXK6"/>
    <mergeCell ref="KXM5:KXM6"/>
    <mergeCell ref="KXO5:KXO6"/>
    <mergeCell ref="KXQ5:KXQ6"/>
    <mergeCell ref="KWU5:KWU6"/>
    <mergeCell ref="KWW5:KWW6"/>
    <mergeCell ref="KWY5:KWY6"/>
    <mergeCell ref="KXA5:KXA6"/>
    <mergeCell ref="KXC5:KXC6"/>
    <mergeCell ref="KXE5:KXE6"/>
    <mergeCell ref="KWI5:KWI6"/>
    <mergeCell ref="KWK5:KWK6"/>
    <mergeCell ref="KWM5:KWM6"/>
    <mergeCell ref="KWO5:KWO6"/>
    <mergeCell ref="KWQ5:KWQ6"/>
    <mergeCell ref="KWS5:KWS6"/>
    <mergeCell ref="KVW5:KVW6"/>
    <mergeCell ref="KVY5:KVY6"/>
    <mergeCell ref="KWA5:KWA6"/>
    <mergeCell ref="KWC5:KWC6"/>
    <mergeCell ref="KWE5:KWE6"/>
    <mergeCell ref="KWG5:KWG6"/>
    <mergeCell ref="KVK5:KVK6"/>
    <mergeCell ref="KVM5:KVM6"/>
    <mergeCell ref="KVO5:KVO6"/>
    <mergeCell ref="KVQ5:KVQ6"/>
    <mergeCell ref="KVS5:KVS6"/>
    <mergeCell ref="KVU5:KVU6"/>
    <mergeCell ref="KUY5:KUY6"/>
    <mergeCell ref="KVA5:KVA6"/>
    <mergeCell ref="KVC5:KVC6"/>
    <mergeCell ref="KVE5:KVE6"/>
    <mergeCell ref="KVG5:KVG6"/>
    <mergeCell ref="KVI5:KVI6"/>
    <mergeCell ref="KUM5:KUM6"/>
    <mergeCell ref="KUO5:KUO6"/>
    <mergeCell ref="KUQ5:KUQ6"/>
    <mergeCell ref="KUS5:KUS6"/>
    <mergeCell ref="KUU5:KUU6"/>
    <mergeCell ref="KUW5:KUW6"/>
    <mergeCell ref="KUA5:KUA6"/>
    <mergeCell ref="KUC5:KUC6"/>
    <mergeCell ref="KUE5:KUE6"/>
    <mergeCell ref="KUG5:KUG6"/>
    <mergeCell ref="KUI5:KUI6"/>
    <mergeCell ref="KUK5:KUK6"/>
    <mergeCell ref="KTO5:KTO6"/>
    <mergeCell ref="KTQ5:KTQ6"/>
    <mergeCell ref="KTS5:KTS6"/>
    <mergeCell ref="KTU5:KTU6"/>
    <mergeCell ref="KTW5:KTW6"/>
    <mergeCell ref="KTY5:KTY6"/>
    <mergeCell ref="KTC5:KTC6"/>
    <mergeCell ref="KTE5:KTE6"/>
    <mergeCell ref="KTG5:KTG6"/>
    <mergeCell ref="KTI5:KTI6"/>
    <mergeCell ref="KTK5:KTK6"/>
    <mergeCell ref="KTM5:KTM6"/>
    <mergeCell ref="KSQ5:KSQ6"/>
    <mergeCell ref="KSS5:KSS6"/>
    <mergeCell ref="KSU5:KSU6"/>
    <mergeCell ref="KSW5:KSW6"/>
    <mergeCell ref="KSY5:KSY6"/>
    <mergeCell ref="KTA5:KTA6"/>
    <mergeCell ref="KSE5:KSE6"/>
    <mergeCell ref="KSG5:KSG6"/>
    <mergeCell ref="KSI5:KSI6"/>
    <mergeCell ref="KSK5:KSK6"/>
    <mergeCell ref="KSM5:KSM6"/>
    <mergeCell ref="KSO5:KSO6"/>
    <mergeCell ref="KRS5:KRS6"/>
    <mergeCell ref="KRU5:KRU6"/>
    <mergeCell ref="KRW5:KRW6"/>
    <mergeCell ref="KRY5:KRY6"/>
    <mergeCell ref="KSA5:KSA6"/>
    <mergeCell ref="KSC5:KSC6"/>
    <mergeCell ref="KRG5:KRG6"/>
    <mergeCell ref="KRI5:KRI6"/>
    <mergeCell ref="KRK5:KRK6"/>
    <mergeCell ref="KRM5:KRM6"/>
    <mergeCell ref="KRO5:KRO6"/>
    <mergeCell ref="KRQ5:KRQ6"/>
    <mergeCell ref="KQU5:KQU6"/>
    <mergeCell ref="KQW5:KQW6"/>
    <mergeCell ref="KQY5:KQY6"/>
    <mergeCell ref="KRA5:KRA6"/>
    <mergeCell ref="KRC5:KRC6"/>
    <mergeCell ref="KRE5:KRE6"/>
    <mergeCell ref="KQI5:KQI6"/>
    <mergeCell ref="KQK5:KQK6"/>
    <mergeCell ref="KQM5:KQM6"/>
    <mergeCell ref="KQO5:KQO6"/>
    <mergeCell ref="KQQ5:KQQ6"/>
    <mergeCell ref="KQS5:KQS6"/>
    <mergeCell ref="KPW5:KPW6"/>
    <mergeCell ref="KPY5:KPY6"/>
    <mergeCell ref="KQA5:KQA6"/>
    <mergeCell ref="KQC5:KQC6"/>
    <mergeCell ref="KQE5:KQE6"/>
    <mergeCell ref="KQG5:KQG6"/>
    <mergeCell ref="KPK5:KPK6"/>
    <mergeCell ref="KPM5:KPM6"/>
    <mergeCell ref="KPO5:KPO6"/>
    <mergeCell ref="KPQ5:KPQ6"/>
    <mergeCell ref="KPS5:KPS6"/>
    <mergeCell ref="KPU5:KPU6"/>
    <mergeCell ref="KOY5:KOY6"/>
    <mergeCell ref="KPA5:KPA6"/>
    <mergeCell ref="KPC5:KPC6"/>
    <mergeCell ref="KPE5:KPE6"/>
    <mergeCell ref="KPG5:KPG6"/>
    <mergeCell ref="KPI5:KPI6"/>
    <mergeCell ref="KOM5:KOM6"/>
    <mergeCell ref="KOO5:KOO6"/>
    <mergeCell ref="KOQ5:KOQ6"/>
    <mergeCell ref="KOS5:KOS6"/>
    <mergeCell ref="KOU5:KOU6"/>
    <mergeCell ref="KOW5:KOW6"/>
    <mergeCell ref="KOA5:KOA6"/>
    <mergeCell ref="KOC5:KOC6"/>
    <mergeCell ref="KOE5:KOE6"/>
    <mergeCell ref="KOG5:KOG6"/>
    <mergeCell ref="KOI5:KOI6"/>
    <mergeCell ref="KOK5:KOK6"/>
    <mergeCell ref="KNO5:KNO6"/>
    <mergeCell ref="KNQ5:KNQ6"/>
    <mergeCell ref="KNS5:KNS6"/>
    <mergeCell ref="KNU5:KNU6"/>
    <mergeCell ref="KNW5:KNW6"/>
    <mergeCell ref="KNY5:KNY6"/>
    <mergeCell ref="KNC5:KNC6"/>
    <mergeCell ref="KNE5:KNE6"/>
    <mergeCell ref="KNG5:KNG6"/>
    <mergeCell ref="KNI5:KNI6"/>
    <mergeCell ref="KNK5:KNK6"/>
    <mergeCell ref="KNM5:KNM6"/>
    <mergeCell ref="KMQ5:KMQ6"/>
    <mergeCell ref="KMS5:KMS6"/>
    <mergeCell ref="KMU5:KMU6"/>
    <mergeCell ref="KMW5:KMW6"/>
    <mergeCell ref="KMY5:KMY6"/>
    <mergeCell ref="KNA5:KNA6"/>
    <mergeCell ref="KME5:KME6"/>
    <mergeCell ref="KMG5:KMG6"/>
    <mergeCell ref="KMI5:KMI6"/>
    <mergeCell ref="KMK5:KMK6"/>
    <mergeCell ref="KMM5:KMM6"/>
    <mergeCell ref="KMO5:KMO6"/>
    <mergeCell ref="KLS5:KLS6"/>
    <mergeCell ref="KLU5:KLU6"/>
    <mergeCell ref="KLW5:KLW6"/>
    <mergeCell ref="KLY5:KLY6"/>
    <mergeCell ref="KMA5:KMA6"/>
    <mergeCell ref="KMC5:KMC6"/>
    <mergeCell ref="KLG5:KLG6"/>
    <mergeCell ref="KLI5:KLI6"/>
    <mergeCell ref="KLK5:KLK6"/>
    <mergeCell ref="KLM5:KLM6"/>
    <mergeCell ref="KLO5:KLO6"/>
    <mergeCell ref="KLQ5:KLQ6"/>
    <mergeCell ref="KKU5:KKU6"/>
    <mergeCell ref="KKW5:KKW6"/>
    <mergeCell ref="KKY5:KKY6"/>
    <mergeCell ref="KLA5:KLA6"/>
    <mergeCell ref="KLC5:KLC6"/>
    <mergeCell ref="KLE5:KLE6"/>
    <mergeCell ref="KKI5:KKI6"/>
    <mergeCell ref="KKK5:KKK6"/>
    <mergeCell ref="KKM5:KKM6"/>
    <mergeCell ref="KKO5:KKO6"/>
    <mergeCell ref="KKQ5:KKQ6"/>
    <mergeCell ref="KKS5:KKS6"/>
    <mergeCell ref="KJW5:KJW6"/>
    <mergeCell ref="KJY5:KJY6"/>
    <mergeCell ref="KKA5:KKA6"/>
    <mergeCell ref="KKC5:KKC6"/>
    <mergeCell ref="KKE5:KKE6"/>
    <mergeCell ref="KKG5:KKG6"/>
    <mergeCell ref="KJK5:KJK6"/>
    <mergeCell ref="KJM5:KJM6"/>
    <mergeCell ref="KJO5:KJO6"/>
    <mergeCell ref="KJQ5:KJQ6"/>
    <mergeCell ref="KJS5:KJS6"/>
    <mergeCell ref="KJU5:KJU6"/>
    <mergeCell ref="KIY5:KIY6"/>
    <mergeCell ref="KJA5:KJA6"/>
    <mergeCell ref="KJC5:KJC6"/>
    <mergeCell ref="KJE5:KJE6"/>
    <mergeCell ref="KJG5:KJG6"/>
    <mergeCell ref="KJI5:KJI6"/>
    <mergeCell ref="KIM5:KIM6"/>
    <mergeCell ref="KIO5:KIO6"/>
    <mergeCell ref="KIQ5:KIQ6"/>
    <mergeCell ref="KIS5:KIS6"/>
    <mergeCell ref="KIU5:KIU6"/>
    <mergeCell ref="KIW5:KIW6"/>
    <mergeCell ref="KIA5:KIA6"/>
    <mergeCell ref="KIC5:KIC6"/>
    <mergeCell ref="KIE5:KIE6"/>
    <mergeCell ref="KIG5:KIG6"/>
    <mergeCell ref="KII5:KII6"/>
    <mergeCell ref="KIK5:KIK6"/>
    <mergeCell ref="KHO5:KHO6"/>
    <mergeCell ref="KHQ5:KHQ6"/>
    <mergeCell ref="KHS5:KHS6"/>
    <mergeCell ref="KHU5:KHU6"/>
    <mergeCell ref="KHW5:KHW6"/>
    <mergeCell ref="KHY5:KHY6"/>
    <mergeCell ref="KHC5:KHC6"/>
    <mergeCell ref="KHE5:KHE6"/>
    <mergeCell ref="KHG5:KHG6"/>
    <mergeCell ref="KHI5:KHI6"/>
    <mergeCell ref="KHK5:KHK6"/>
    <mergeCell ref="KHM5:KHM6"/>
    <mergeCell ref="KGQ5:KGQ6"/>
    <mergeCell ref="KGS5:KGS6"/>
    <mergeCell ref="KGU5:KGU6"/>
    <mergeCell ref="KGW5:KGW6"/>
    <mergeCell ref="KGY5:KGY6"/>
    <mergeCell ref="KHA5:KHA6"/>
    <mergeCell ref="KGE5:KGE6"/>
    <mergeCell ref="KGG5:KGG6"/>
    <mergeCell ref="KGI5:KGI6"/>
    <mergeCell ref="KGK5:KGK6"/>
    <mergeCell ref="KGM5:KGM6"/>
    <mergeCell ref="KGO5:KGO6"/>
    <mergeCell ref="KFS5:KFS6"/>
    <mergeCell ref="KFU5:KFU6"/>
    <mergeCell ref="KFW5:KFW6"/>
    <mergeCell ref="KFY5:KFY6"/>
    <mergeCell ref="KGA5:KGA6"/>
    <mergeCell ref="KGC5:KGC6"/>
    <mergeCell ref="KFG5:KFG6"/>
    <mergeCell ref="KFI5:KFI6"/>
    <mergeCell ref="KFK5:KFK6"/>
    <mergeCell ref="KFM5:KFM6"/>
    <mergeCell ref="KFO5:KFO6"/>
    <mergeCell ref="KFQ5:KFQ6"/>
    <mergeCell ref="KEU5:KEU6"/>
    <mergeCell ref="KEW5:KEW6"/>
    <mergeCell ref="KEY5:KEY6"/>
    <mergeCell ref="KFA5:KFA6"/>
    <mergeCell ref="KFC5:KFC6"/>
    <mergeCell ref="KFE5:KFE6"/>
    <mergeCell ref="KEI5:KEI6"/>
    <mergeCell ref="KEK5:KEK6"/>
    <mergeCell ref="KEM5:KEM6"/>
    <mergeCell ref="KEO5:KEO6"/>
    <mergeCell ref="KEQ5:KEQ6"/>
    <mergeCell ref="KES5:KES6"/>
    <mergeCell ref="KDW5:KDW6"/>
    <mergeCell ref="KDY5:KDY6"/>
    <mergeCell ref="KEA5:KEA6"/>
    <mergeCell ref="KEC5:KEC6"/>
    <mergeCell ref="KEE5:KEE6"/>
    <mergeCell ref="KEG5:KEG6"/>
    <mergeCell ref="KDK5:KDK6"/>
    <mergeCell ref="KDM5:KDM6"/>
    <mergeCell ref="KDO5:KDO6"/>
    <mergeCell ref="KDQ5:KDQ6"/>
    <mergeCell ref="KDS5:KDS6"/>
    <mergeCell ref="KDU5:KDU6"/>
    <mergeCell ref="KCY5:KCY6"/>
    <mergeCell ref="KDA5:KDA6"/>
    <mergeCell ref="KDC5:KDC6"/>
    <mergeCell ref="KDE5:KDE6"/>
    <mergeCell ref="KDG5:KDG6"/>
    <mergeCell ref="KDI5:KDI6"/>
    <mergeCell ref="KCM5:KCM6"/>
    <mergeCell ref="KCO5:KCO6"/>
    <mergeCell ref="KCQ5:KCQ6"/>
    <mergeCell ref="KCS5:KCS6"/>
    <mergeCell ref="KCU5:KCU6"/>
    <mergeCell ref="KCW5:KCW6"/>
    <mergeCell ref="KCA5:KCA6"/>
    <mergeCell ref="KCC5:KCC6"/>
    <mergeCell ref="KCE5:KCE6"/>
    <mergeCell ref="KCG5:KCG6"/>
    <mergeCell ref="KCI5:KCI6"/>
    <mergeCell ref="KCK5:KCK6"/>
    <mergeCell ref="KBO5:KBO6"/>
    <mergeCell ref="KBQ5:KBQ6"/>
    <mergeCell ref="KBS5:KBS6"/>
    <mergeCell ref="KBU5:KBU6"/>
    <mergeCell ref="KBW5:KBW6"/>
    <mergeCell ref="KBY5:KBY6"/>
    <mergeCell ref="KBC5:KBC6"/>
    <mergeCell ref="KBE5:KBE6"/>
    <mergeCell ref="KBG5:KBG6"/>
    <mergeCell ref="KBI5:KBI6"/>
    <mergeCell ref="KBK5:KBK6"/>
    <mergeCell ref="KBM5:KBM6"/>
    <mergeCell ref="KAQ5:KAQ6"/>
    <mergeCell ref="KAS5:KAS6"/>
    <mergeCell ref="KAU5:KAU6"/>
    <mergeCell ref="KAW5:KAW6"/>
    <mergeCell ref="KAY5:KAY6"/>
    <mergeCell ref="KBA5:KBA6"/>
    <mergeCell ref="KAE5:KAE6"/>
    <mergeCell ref="KAG5:KAG6"/>
    <mergeCell ref="KAI5:KAI6"/>
    <mergeCell ref="KAK5:KAK6"/>
    <mergeCell ref="KAM5:KAM6"/>
    <mergeCell ref="KAO5:KAO6"/>
    <mergeCell ref="JZS5:JZS6"/>
    <mergeCell ref="JZU5:JZU6"/>
    <mergeCell ref="JZW5:JZW6"/>
    <mergeCell ref="JZY5:JZY6"/>
    <mergeCell ref="KAA5:KAA6"/>
    <mergeCell ref="KAC5:KAC6"/>
    <mergeCell ref="JZG5:JZG6"/>
    <mergeCell ref="JZI5:JZI6"/>
    <mergeCell ref="JZK5:JZK6"/>
    <mergeCell ref="JZM5:JZM6"/>
    <mergeCell ref="JZO5:JZO6"/>
    <mergeCell ref="JZQ5:JZQ6"/>
    <mergeCell ref="JYU5:JYU6"/>
    <mergeCell ref="JYW5:JYW6"/>
    <mergeCell ref="JYY5:JYY6"/>
    <mergeCell ref="JZA5:JZA6"/>
    <mergeCell ref="JZC5:JZC6"/>
    <mergeCell ref="JZE5:JZE6"/>
    <mergeCell ref="JYI5:JYI6"/>
    <mergeCell ref="JYK5:JYK6"/>
    <mergeCell ref="JYM5:JYM6"/>
    <mergeCell ref="JYO5:JYO6"/>
    <mergeCell ref="JYQ5:JYQ6"/>
    <mergeCell ref="JYS5:JYS6"/>
    <mergeCell ref="JXW5:JXW6"/>
    <mergeCell ref="JXY5:JXY6"/>
    <mergeCell ref="JYA5:JYA6"/>
    <mergeCell ref="JYC5:JYC6"/>
    <mergeCell ref="JYE5:JYE6"/>
    <mergeCell ref="JYG5:JYG6"/>
    <mergeCell ref="JXK5:JXK6"/>
    <mergeCell ref="JXM5:JXM6"/>
    <mergeCell ref="JXO5:JXO6"/>
    <mergeCell ref="JXQ5:JXQ6"/>
    <mergeCell ref="JXS5:JXS6"/>
    <mergeCell ref="JXU5:JXU6"/>
    <mergeCell ref="JWY5:JWY6"/>
    <mergeCell ref="JXA5:JXA6"/>
    <mergeCell ref="JXC5:JXC6"/>
    <mergeCell ref="JXE5:JXE6"/>
    <mergeCell ref="JXG5:JXG6"/>
    <mergeCell ref="JXI5:JXI6"/>
    <mergeCell ref="JWM5:JWM6"/>
    <mergeCell ref="JWO5:JWO6"/>
    <mergeCell ref="JWQ5:JWQ6"/>
    <mergeCell ref="JWS5:JWS6"/>
    <mergeCell ref="JWU5:JWU6"/>
    <mergeCell ref="JWW5:JWW6"/>
    <mergeCell ref="JWA5:JWA6"/>
    <mergeCell ref="JWC5:JWC6"/>
    <mergeCell ref="JWE5:JWE6"/>
    <mergeCell ref="JWG5:JWG6"/>
    <mergeCell ref="JWI5:JWI6"/>
    <mergeCell ref="JWK5:JWK6"/>
    <mergeCell ref="JVO5:JVO6"/>
    <mergeCell ref="JVQ5:JVQ6"/>
    <mergeCell ref="JVS5:JVS6"/>
    <mergeCell ref="JVU5:JVU6"/>
    <mergeCell ref="JVW5:JVW6"/>
    <mergeCell ref="JVY5:JVY6"/>
    <mergeCell ref="JVC5:JVC6"/>
    <mergeCell ref="JVE5:JVE6"/>
    <mergeCell ref="JVG5:JVG6"/>
    <mergeCell ref="JVI5:JVI6"/>
    <mergeCell ref="JVK5:JVK6"/>
    <mergeCell ref="JVM5:JVM6"/>
    <mergeCell ref="JUQ5:JUQ6"/>
    <mergeCell ref="JUS5:JUS6"/>
    <mergeCell ref="JUU5:JUU6"/>
    <mergeCell ref="JUW5:JUW6"/>
    <mergeCell ref="JUY5:JUY6"/>
    <mergeCell ref="JVA5:JVA6"/>
    <mergeCell ref="JUE5:JUE6"/>
    <mergeCell ref="JUG5:JUG6"/>
    <mergeCell ref="JUI5:JUI6"/>
    <mergeCell ref="JUK5:JUK6"/>
    <mergeCell ref="JUM5:JUM6"/>
    <mergeCell ref="JUO5:JUO6"/>
    <mergeCell ref="JTS5:JTS6"/>
    <mergeCell ref="JTU5:JTU6"/>
    <mergeCell ref="JTW5:JTW6"/>
    <mergeCell ref="JTY5:JTY6"/>
    <mergeCell ref="JUA5:JUA6"/>
    <mergeCell ref="JUC5:JUC6"/>
    <mergeCell ref="JTG5:JTG6"/>
    <mergeCell ref="JTI5:JTI6"/>
    <mergeCell ref="JTK5:JTK6"/>
    <mergeCell ref="JTM5:JTM6"/>
    <mergeCell ref="JTO5:JTO6"/>
    <mergeCell ref="JTQ5:JTQ6"/>
    <mergeCell ref="JSU5:JSU6"/>
    <mergeCell ref="JSW5:JSW6"/>
    <mergeCell ref="JSY5:JSY6"/>
    <mergeCell ref="JTA5:JTA6"/>
    <mergeCell ref="JTC5:JTC6"/>
    <mergeCell ref="JTE5:JTE6"/>
    <mergeCell ref="JSI5:JSI6"/>
    <mergeCell ref="JSK5:JSK6"/>
    <mergeCell ref="JSM5:JSM6"/>
    <mergeCell ref="JSO5:JSO6"/>
    <mergeCell ref="JSQ5:JSQ6"/>
    <mergeCell ref="JSS5:JSS6"/>
    <mergeCell ref="JRW5:JRW6"/>
    <mergeCell ref="JRY5:JRY6"/>
    <mergeCell ref="JSA5:JSA6"/>
    <mergeCell ref="JSC5:JSC6"/>
    <mergeCell ref="JSE5:JSE6"/>
    <mergeCell ref="JSG5:JSG6"/>
    <mergeCell ref="JRK5:JRK6"/>
    <mergeCell ref="JRM5:JRM6"/>
    <mergeCell ref="JRO5:JRO6"/>
    <mergeCell ref="JRQ5:JRQ6"/>
    <mergeCell ref="JRS5:JRS6"/>
    <mergeCell ref="JRU5:JRU6"/>
    <mergeCell ref="JQY5:JQY6"/>
    <mergeCell ref="JRA5:JRA6"/>
    <mergeCell ref="JRC5:JRC6"/>
    <mergeCell ref="JRE5:JRE6"/>
    <mergeCell ref="JRG5:JRG6"/>
    <mergeCell ref="JRI5:JRI6"/>
    <mergeCell ref="JQM5:JQM6"/>
    <mergeCell ref="JQO5:JQO6"/>
    <mergeCell ref="JQQ5:JQQ6"/>
    <mergeCell ref="JQS5:JQS6"/>
    <mergeCell ref="JQU5:JQU6"/>
    <mergeCell ref="JQW5:JQW6"/>
    <mergeCell ref="JQA5:JQA6"/>
    <mergeCell ref="JQC5:JQC6"/>
    <mergeCell ref="JQE5:JQE6"/>
    <mergeCell ref="JQG5:JQG6"/>
    <mergeCell ref="JQI5:JQI6"/>
    <mergeCell ref="JQK5:JQK6"/>
    <mergeCell ref="JPO5:JPO6"/>
    <mergeCell ref="JPQ5:JPQ6"/>
    <mergeCell ref="JPS5:JPS6"/>
    <mergeCell ref="JPU5:JPU6"/>
    <mergeCell ref="JPW5:JPW6"/>
    <mergeCell ref="JPY5:JPY6"/>
    <mergeCell ref="JPC5:JPC6"/>
    <mergeCell ref="JPE5:JPE6"/>
    <mergeCell ref="JPG5:JPG6"/>
    <mergeCell ref="JPI5:JPI6"/>
    <mergeCell ref="JPK5:JPK6"/>
    <mergeCell ref="JPM5:JPM6"/>
    <mergeCell ref="JOQ5:JOQ6"/>
    <mergeCell ref="JOS5:JOS6"/>
    <mergeCell ref="JOU5:JOU6"/>
    <mergeCell ref="JOW5:JOW6"/>
    <mergeCell ref="JOY5:JOY6"/>
    <mergeCell ref="JPA5:JPA6"/>
    <mergeCell ref="JOE5:JOE6"/>
    <mergeCell ref="JOG5:JOG6"/>
    <mergeCell ref="JOI5:JOI6"/>
    <mergeCell ref="JOK5:JOK6"/>
    <mergeCell ref="JOM5:JOM6"/>
    <mergeCell ref="JOO5:JOO6"/>
    <mergeCell ref="JNS5:JNS6"/>
    <mergeCell ref="JNU5:JNU6"/>
    <mergeCell ref="JNW5:JNW6"/>
    <mergeCell ref="JNY5:JNY6"/>
    <mergeCell ref="JOA5:JOA6"/>
    <mergeCell ref="JOC5:JOC6"/>
    <mergeCell ref="JNG5:JNG6"/>
    <mergeCell ref="JNI5:JNI6"/>
    <mergeCell ref="JNK5:JNK6"/>
    <mergeCell ref="JNM5:JNM6"/>
    <mergeCell ref="JNO5:JNO6"/>
    <mergeCell ref="JNQ5:JNQ6"/>
    <mergeCell ref="JMU5:JMU6"/>
    <mergeCell ref="JMW5:JMW6"/>
    <mergeCell ref="JMY5:JMY6"/>
    <mergeCell ref="JNA5:JNA6"/>
    <mergeCell ref="JNC5:JNC6"/>
    <mergeCell ref="JNE5:JNE6"/>
    <mergeCell ref="JMI5:JMI6"/>
    <mergeCell ref="JMK5:JMK6"/>
    <mergeCell ref="JMM5:JMM6"/>
    <mergeCell ref="JMO5:JMO6"/>
    <mergeCell ref="JMQ5:JMQ6"/>
    <mergeCell ref="JMS5:JMS6"/>
    <mergeCell ref="JLW5:JLW6"/>
    <mergeCell ref="JLY5:JLY6"/>
    <mergeCell ref="JMA5:JMA6"/>
    <mergeCell ref="JMC5:JMC6"/>
    <mergeCell ref="JME5:JME6"/>
    <mergeCell ref="JMG5:JMG6"/>
    <mergeCell ref="JLK5:JLK6"/>
    <mergeCell ref="JLM5:JLM6"/>
    <mergeCell ref="JLO5:JLO6"/>
    <mergeCell ref="JLQ5:JLQ6"/>
    <mergeCell ref="JLS5:JLS6"/>
    <mergeCell ref="JLU5:JLU6"/>
    <mergeCell ref="JKY5:JKY6"/>
    <mergeCell ref="JLA5:JLA6"/>
    <mergeCell ref="JLC5:JLC6"/>
    <mergeCell ref="JLE5:JLE6"/>
    <mergeCell ref="JLG5:JLG6"/>
    <mergeCell ref="JLI5:JLI6"/>
    <mergeCell ref="JKM5:JKM6"/>
    <mergeCell ref="JKO5:JKO6"/>
    <mergeCell ref="JKQ5:JKQ6"/>
    <mergeCell ref="JKS5:JKS6"/>
    <mergeCell ref="JKU5:JKU6"/>
    <mergeCell ref="JKW5:JKW6"/>
    <mergeCell ref="JKA5:JKA6"/>
    <mergeCell ref="JKC5:JKC6"/>
    <mergeCell ref="JKE5:JKE6"/>
    <mergeCell ref="JKG5:JKG6"/>
    <mergeCell ref="JKI5:JKI6"/>
    <mergeCell ref="JKK5:JKK6"/>
    <mergeCell ref="JJO5:JJO6"/>
    <mergeCell ref="JJQ5:JJQ6"/>
    <mergeCell ref="JJS5:JJS6"/>
    <mergeCell ref="JJU5:JJU6"/>
    <mergeCell ref="JJW5:JJW6"/>
    <mergeCell ref="JJY5:JJY6"/>
    <mergeCell ref="JJC5:JJC6"/>
    <mergeCell ref="JJE5:JJE6"/>
    <mergeCell ref="JJG5:JJG6"/>
    <mergeCell ref="JJI5:JJI6"/>
    <mergeCell ref="JJK5:JJK6"/>
    <mergeCell ref="JJM5:JJM6"/>
    <mergeCell ref="JIQ5:JIQ6"/>
    <mergeCell ref="JIS5:JIS6"/>
    <mergeCell ref="JIU5:JIU6"/>
    <mergeCell ref="JIW5:JIW6"/>
    <mergeCell ref="JIY5:JIY6"/>
    <mergeCell ref="JJA5:JJA6"/>
    <mergeCell ref="JIE5:JIE6"/>
    <mergeCell ref="JIG5:JIG6"/>
    <mergeCell ref="JII5:JII6"/>
    <mergeCell ref="JIK5:JIK6"/>
    <mergeCell ref="JIM5:JIM6"/>
    <mergeCell ref="JIO5:JIO6"/>
    <mergeCell ref="JHS5:JHS6"/>
    <mergeCell ref="JHU5:JHU6"/>
    <mergeCell ref="JHW5:JHW6"/>
    <mergeCell ref="JHY5:JHY6"/>
    <mergeCell ref="JIA5:JIA6"/>
    <mergeCell ref="JIC5:JIC6"/>
    <mergeCell ref="JHG5:JHG6"/>
    <mergeCell ref="JHI5:JHI6"/>
    <mergeCell ref="JHK5:JHK6"/>
    <mergeCell ref="JHM5:JHM6"/>
    <mergeCell ref="JHO5:JHO6"/>
    <mergeCell ref="JHQ5:JHQ6"/>
    <mergeCell ref="JGU5:JGU6"/>
    <mergeCell ref="JGW5:JGW6"/>
    <mergeCell ref="JGY5:JGY6"/>
    <mergeCell ref="JHA5:JHA6"/>
    <mergeCell ref="JHC5:JHC6"/>
    <mergeCell ref="JHE5:JHE6"/>
    <mergeCell ref="JGI5:JGI6"/>
    <mergeCell ref="JGK5:JGK6"/>
    <mergeCell ref="JGM5:JGM6"/>
    <mergeCell ref="JGO5:JGO6"/>
    <mergeCell ref="JGQ5:JGQ6"/>
    <mergeCell ref="JGS5:JGS6"/>
    <mergeCell ref="JFW5:JFW6"/>
    <mergeCell ref="JFY5:JFY6"/>
    <mergeCell ref="JGA5:JGA6"/>
    <mergeCell ref="JGC5:JGC6"/>
    <mergeCell ref="JGE5:JGE6"/>
    <mergeCell ref="JGG5:JGG6"/>
    <mergeCell ref="JFK5:JFK6"/>
    <mergeCell ref="JFM5:JFM6"/>
    <mergeCell ref="JFO5:JFO6"/>
    <mergeCell ref="JFQ5:JFQ6"/>
    <mergeCell ref="JFS5:JFS6"/>
    <mergeCell ref="JFU5:JFU6"/>
    <mergeCell ref="JEY5:JEY6"/>
    <mergeCell ref="JFA5:JFA6"/>
    <mergeCell ref="JFC5:JFC6"/>
    <mergeCell ref="JFE5:JFE6"/>
    <mergeCell ref="JFG5:JFG6"/>
    <mergeCell ref="JFI5:JFI6"/>
    <mergeCell ref="JEM5:JEM6"/>
    <mergeCell ref="JEO5:JEO6"/>
    <mergeCell ref="JEQ5:JEQ6"/>
    <mergeCell ref="JES5:JES6"/>
    <mergeCell ref="JEU5:JEU6"/>
    <mergeCell ref="JEW5:JEW6"/>
    <mergeCell ref="JEA5:JEA6"/>
    <mergeCell ref="JEC5:JEC6"/>
    <mergeCell ref="JEE5:JEE6"/>
    <mergeCell ref="JEG5:JEG6"/>
    <mergeCell ref="JEI5:JEI6"/>
    <mergeCell ref="JEK5:JEK6"/>
    <mergeCell ref="JDO5:JDO6"/>
    <mergeCell ref="JDQ5:JDQ6"/>
    <mergeCell ref="JDS5:JDS6"/>
    <mergeCell ref="JDU5:JDU6"/>
    <mergeCell ref="JDW5:JDW6"/>
    <mergeCell ref="JDY5:JDY6"/>
    <mergeCell ref="JDC5:JDC6"/>
    <mergeCell ref="JDE5:JDE6"/>
    <mergeCell ref="JDG5:JDG6"/>
    <mergeCell ref="JDI5:JDI6"/>
    <mergeCell ref="JDK5:JDK6"/>
    <mergeCell ref="JDM5:JDM6"/>
    <mergeCell ref="JCQ5:JCQ6"/>
    <mergeCell ref="JCS5:JCS6"/>
    <mergeCell ref="JCU5:JCU6"/>
    <mergeCell ref="JCW5:JCW6"/>
    <mergeCell ref="JCY5:JCY6"/>
    <mergeCell ref="JDA5:JDA6"/>
    <mergeCell ref="JCE5:JCE6"/>
    <mergeCell ref="JCG5:JCG6"/>
    <mergeCell ref="JCI5:JCI6"/>
    <mergeCell ref="JCK5:JCK6"/>
    <mergeCell ref="JCM5:JCM6"/>
    <mergeCell ref="JCO5:JCO6"/>
    <mergeCell ref="JBS5:JBS6"/>
    <mergeCell ref="JBU5:JBU6"/>
    <mergeCell ref="JBW5:JBW6"/>
    <mergeCell ref="JBY5:JBY6"/>
    <mergeCell ref="JCA5:JCA6"/>
    <mergeCell ref="JCC5:JCC6"/>
    <mergeCell ref="JBG5:JBG6"/>
    <mergeCell ref="JBI5:JBI6"/>
    <mergeCell ref="JBK5:JBK6"/>
    <mergeCell ref="JBM5:JBM6"/>
    <mergeCell ref="JBO5:JBO6"/>
    <mergeCell ref="JBQ5:JBQ6"/>
    <mergeCell ref="JAU5:JAU6"/>
    <mergeCell ref="JAW5:JAW6"/>
    <mergeCell ref="JAY5:JAY6"/>
    <mergeCell ref="JBA5:JBA6"/>
    <mergeCell ref="JBC5:JBC6"/>
    <mergeCell ref="JBE5:JBE6"/>
    <mergeCell ref="JAI5:JAI6"/>
    <mergeCell ref="JAK5:JAK6"/>
    <mergeCell ref="JAM5:JAM6"/>
    <mergeCell ref="JAO5:JAO6"/>
    <mergeCell ref="JAQ5:JAQ6"/>
    <mergeCell ref="JAS5:JAS6"/>
    <mergeCell ref="IZW5:IZW6"/>
    <mergeCell ref="IZY5:IZY6"/>
    <mergeCell ref="JAA5:JAA6"/>
    <mergeCell ref="JAC5:JAC6"/>
    <mergeCell ref="JAE5:JAE6"/>
    <mergeCell ref="JAG5:JAG6"/>
    <mergeCell ref="IZK5:IZK6"/>
    <mergeCell ref="IZM5:IZM6"/>
    <mergeCell ref="IZO5:IZO6"/>
    <mergeCell ref="IZQ5:IZQ6"/>
    <mergeCell ref="IZS5:IZS6"/>
    <mergeCell ref="IZU5:IZU6"/>
    <mergeCell ref="IYY5:IYY6"/>
    <mergeCell ref="IZA5:IZA6"/>
    <mergeCell ref="IZC5:IZC6"/>
    <mergeCell ref="IZE5:IZE6"/>
    <mergeCell ref="IZG5:IZG6"/>
    <mergeCell ref="IZI5:IZI6"/>
    <mergeCell ref="IYM5:IYM6"/>
    <mergeCell ref="IYO5:IYO6"/>
    <mergeCell ref="IYQ5:IYQ6"/>
    <mergeCell ref="IYS5:IYS6"/>
    <mergeCell ref="IYU5:IYU6"/>
    <mergeCell ref="IYW5:IYW6"/>
    <mergeCell ref="IYA5:IYA6"/>
    <mergeCell ref="IYC5:IYC6"/>
    <mergeCell ref="IYE5:IYE6"/>
    <mergeCell ref="IYG5:IYG6"/>
    <mergeCell ref="IYI5:IYI6"/>
    <mergeCell ref="IYK5:IYK6"/>
    <mergeCell ref="IXO5:IXO6"/>
    <mergeCell ref="IXQ5:IXQ6"/>
    <mergeCell ref="IXS5:IXS6"/>
    <mergeCell ref="IXU5:IXU6"/>
    <mergeCell ref="IXW5:IXW6"/>
    <mergeCell ref="IXY5:IXY6"/>
    <mergeCell ref="IXC5:IXC6"/>
    <mergeCell ref="IXE5:IXE6"/>
    <mergeCell ref="IXG5:IXG6"/>
    <mergeCell ref="IXI5:IXI6"/>
    <mergeCell ref="IXK5:IXK6"/>
    <mergeCell ref="IXM5:IXM6"/>
    <mergeCell ref="IWQ5:IWQ6"/>
    <mergeCell ref="IWS5:IWS6"/>
    <mergeCell ref="IWU5:IWU6"/>
    <mergeCell ref="IWW5:IWW6"/>
    <mergeCell ref="IWY5:IWY6"/>
    <mergeCell ref="IXA5:IXA6"/>
    <mergeCell ref="IWE5:IWE6"/>
    <mergeCell ref="IWG5:IWG6"/>
    <mergeCell ref="IWI5:IWI6"/>
    <mergeCell ref="IWK5:IWK6"/>
    <mergeCell ref="IWM5:IWM6"/>
    <mergeCell ref="IWO5:IWO6"/>
    <mergeCell ref="IVS5:IVS6"/>
    <mergeCell ref="IVU5:IVU6"/>
    <mergeCell ref="IVW5:IVW6"/>
    <mergeCell ref="IVY5:IVY6"/>
    <mergeCell ref="IWA5:IWA6"/>
    <mergeCell ref="IWC5:IWC6"/>
    <mergeCell ref="IVG5:IVG6"/>
    <mergeCell ref="IVI5:IVI6"/>
    <mergeCell ref="IVK5:IVK6"/>
    <mergeCell ref="IVM5:IVM6"/>
    <mergeCell ref="IVO5:IVO6"/>
    <mergeCell ref="IVQ5:IVQ6"/>
    <mergeCell ref="IUU5:IUU6"/>
    <mergeCell ref="IUW5:IUW6"/>
    <mergeCell ref="IUY5:IUY6"/>
    <mergeCell ref="IVA5:IVA6"/>
    <mergeCell ref="IVC5:IVC6"/>
    <mergeCell ref="IVE5:IVE6"/>
    <mergeCell ref="IUI5:IUI6"/>
    <mergeCell ref="IUK5:IUK6"/>
    <mergeCell ref="IUM5:IUM6"/>
    <mergeCell ref="IUO5:IUO6"/>
    <mergeCell ref="IUQ5:IUQ6"/>
    <mergeCell ref="IUS5:IUS6"/>
    <mergeCell ref="ITW5:ITW6"/>
    <mergeCell ref="ITY5:ITY6"/>
    <mergeCell ref="IUA5:IUA6"/>
    <mergeCell ref="IUC5:IUC6"/>
    <mergeCell ref="IUE5:IUE6"/>
    <mergeCell ref="IUG5:IUG6"/>
    <mergeCell ref="ITK5:ITK6"/>
    <mergeCell ref="ITM5:ITM6"/>
    <mergeCell ref="ITO5:ITO6"/>
    <mergeCell ref="ITQ5:ITQ6"/>
    <mergeCell ref="ITS5:ITS6"/>
    <mergeCell ref="ITU5:ITU6"/>
    <mergeCell ref="ISY5:ISY6"/>
    <mergeCell ref="ITA5:ITA6"/>
    <mergeCell ref="ITC5:ITC6"/>
    <mergeCell ref="ITE5:ITE6"/>
    <mergeCell ref="ITG5:ITG6"/>
    <mergeCell ref="ITI5:ITI6"/>
    <mergeCell ref="ISM5:ISM6"/>
    <mergeCell ref="ISO5:ISO6"/>
    <mergeCell ref="ISQ5:ISQ6"/>
    <mergeCell ref="ISS5:ISS6"/>
    <mergeCell ref="ISU5:ISU6"/>
    <mergeCell ref="ISW5:ISW6"/>
    <mergeCell ref="ISA5:ISA6"/>
    <mergeCell ref="ISC5:ISC6"/>
    <mergeCell ref="ISE5:ISE6"/>
    <mergeCell ref="ISG5:ISG6"/>
    <mergeCell ref="ISI5:ISI6"/>
    <mergeCell ref="ISK5:ISK6"/>
    <mergeCell ref="IRO5:IRO6"/>
    <mergeCell ref="IRQ5:IRQ6"/>
    <mergeCell ref="IRS5:IRS6"/>
    <mergeCell ref="IRU5:IRU6"/>
    <mergeCell ref="IRW5:IRW6"/>
    <mergeCell ref="IRY5:IRY6"/>
    <mergeCell ref="IRC5:IRC6"/>
    <mergeCell ref="IRE5:IRE6"/>
    <mergeCell ref="IRG5:IRG6"/>
    <mergeCell ref="IRI5:IRI6"/>
    <mergeCell ref="IRK5:IRK6"/>
    <mergeCell ref="IRM5:IRM6"/>
    <mergeCell ref="IQQ5:IQQ6"/>
    <mergeCell ref="IQS5:IQS6"/>
    <mergeCell ref="IQU5:IQU6"/>
    <mergeCell ref="IQW5:IQW6"/>
    <mergeCell ref="IQY5:IQY6"/>
    <mergeCell ref="IRA5:IRA6"/>
    <mergeCell ref="IQE5:IQE6"/>
    <mergeCell ref="IQG5:IQG6"/>
    <mergeCell ref="IQI5:IQI6"/>
    <mergeCell ref="IQK5:IQK6"/>
    <mergeCell ref="IQM5:IQM6"/>
    <mergeCell ref="IQO5:IQO6"/>
    <mergeCell ref="IPS5:IPS6"/>
    <mergeCell ref="IPU5:IPU6"/>
    <mergeCell ref="IPW5:IPW6"/>
    <mergeCell ref="IPY5:IPY6"/>
    <mergeCell ref="IQA5:IQA6"/>
    <mergeCell ref="IQC5:IQC6"/>
    <mergeCell ref="IPG5:IPG6"/>
    <mergeCell ref="IPI5:IPI6"/>
    <mergeCell ref="IPK5:IPK6"/>
    <mergeCell ref="IPM5:IPM6"/>
    <mergeCell ref="IPO5:IPO6"/>
    <mergeCell ref="IPQ5:IPQ6"/>
    <mergeCell ref="IOU5:IOU6"/>
    <mergeCell ref="IOW5:IOW6"/>
    <mergeCell ref="IOY5:IOY6"/>
    <mergeCell ref="IPA5:IPA6"/>
    <mergeCell ref="IPC5:IPC6"/>
    <mergeCell ref="IPE5:IPE6"/>
    <mergeCell ref="IOI5:IOI6"/>
    <mergeCell ref="IOK5:IOK6"/>
    <mergeCell ref="IOM5:IOM6"/>
    <mergeCell ref="IOO5:IOO6"/>
    <mergeCell ref="IOQ5:IOQ6"/>
    <mergeCell ref="IOS5:IOS6"/>
    <mergeCell ref="INW5:INW6"/>
    <mergeCell ref="INY5:INY6"/>
    <mergeCell ref="IOA5:IOA6"/>
    <mergeCell ref="IOC5:IOC6"/>
    <mergeCell ref="IOE5:IOE6"/>
    <mergeCell ref="IOG5:IOG6"/>
    <mergeCell ref="INK5:INK6"/>
    <mergeCell ref="INM5:INM6"/>
    <mergeCell ref="INO5:INO6"/>
    <mergeCell ref="INQ5:INQ6"/>
    <mergeCell ref="INS5:INS6"/>
    <mergeCell ref="INU5:INU6"/>
    <mergeCell ref="IMY5:IMY6"/>
    <mergeCell ref="INA5:INA6"/>
    <mergeCell ref="INC5:INC6"/>
    <mergeCell ref="INE5:INE6"/>
    <mergeCell ref="ING5:ING6"/>
    <mergeCell ref="INI5:INI6"/>
    <mergeCell ref="IMM5:IMM6"/>
    <mergeCell ref="IMO5:IMO6"/>
    <mergeCell ref="IMQ5:IMQ6"/>
    <mergeCell ref="IMS5:IMS6"/>
    <mergeCell ref="IMU5:IMU6"/>
    <mergeCell ref="IMW5:IMW6"/>
    <mergeCell ref="IMA5:IMA6"/>
    <mergeCell ref="IMC5:IMC6"/>
    <mergeCell ref="IME5:IME6"/>
    <mergeCell ref="IMG5:IMG6"/>
    <mergeCell ref="IMI5:IMI6"/>
    <mergeCell ref="IMK5:IMK6"/>
    <mergeCell ref="ILO5:ILO6"/>
    <mergeCell ref="ILQ5:ILQ6"/>
    <mergeCell ref="ILS5:ILS6"/>
    <mergeCell ref="ILU5:ILU6"/>
    <mergeCell ref="ILW5:ILW6"/>
    <mergeCell ref="ILY5:ILY6"/>
    <mergeCell ref="ILC5:ILC6"/>
    <mergeCell ref="ILE5:ILE6"/>
    <mergeCell ref="ILG5:ILG6"/>
    <mergeCell ref="ILI5:ILI6"/>
    <mergeCell ref="ILK5:ILK6"/>
    <mergeCell ref="ILM5:ILM6"/>
    <mergeCell ref="IKQ5:IKQ6"/>
    <mergeCell ref="IKS5:IKS6"/>
    <mergeCell ref="IKU5:IKU6"/>
    <mergeCell ref="IKW5:IKW6"/>
    <mergeCell ref="IKY5:IKY6"/>
    <mergeCell ref="ILA5:ILA6"/>
    <mergeCell ref="IKE5:IKE6"/>
    <mergeCell ref="IKG5:IKG6"/>
    <mergeCell ref="IKI5:IKI6"/>
    <mergeCell ref="IKK5:IKK6"/>
    <mergeCell ref="IKM5:IKM6"/>
    <mergeCell ref="IKO5:IKO6"/>
    <mergeCell ref="IJS5:IJS6"/>
    <mergeCell ref="IJU5:IJU6"/>
    <mergeCell ref="IJW5:IJW6"/>
    <mergeCell ref="IJY5:IJY6"/>
    <mergeCell ref="IKA5:IKA6"/>
    <mergeCell ref="IKC5:IKC6"/>
    <mergeCell ref="IJG5:IJG6"/>
    <mergeCell ref="IJI5:IJI6"/>
    <mergeCell ref="IJK5:IJK6"/>
    <mergeCell ref="IJM5:IJM6"/>
    <mergeCell ref="IJO5:IJO6"/>
    <mergeCell ref="IJQ5:IJQ6"/>
    <mergeCell ref="IIU5:IIU6"/>
    <mergeCell ref="IIW5:IIW6"/>
    <mergeCell ref="IIY5:IIY6"/>
    <mergeCell ref="IJA5:IJA6"/>
    <mergeCell ref="IJC5:IJC6"/>
    <mergeCell ref="IJE5:IJE6"/>
    <mergeCell ref="III5:III6"/>
    <mergeCell ref="IIK5:IIK6"/>
    <mergeCell ref="IIM5:IIM6"/>
    <mergeCell ref="IIO5:IIO6"/>
    <mergeCell ref="IIQ5:IIQ6"/>
    <mergeCell ref="IIS5:IIS6"/>
    <mergeCell ref="IHW5:IHW6"/>
    <mergeCell ref="IHY5:IHY6"/>
    <mergeCell ref="IIA5:IIA6"/>
    <mergeCell ref="IIC5:IIC6"/>
    <mergeCell ref="IIE5:IIE6"/>
    <mergeCell ref="IIG5:IIG6"/>
    <mergeCell ref="IHK5:IHK6"/>
    <mergeCell ref="IHM5:IHM6"/>
    <mergeCell ref="IHO5:IHO6"/>
    <mergeCell ref="IHQ5:IHQ6"/>
    <mergeCell ref="IHS5:IHS6"/>
    <mergeCell ref="IHU5:IHU6"/>
    <mergeCell ref="IGY5:IGY6"/>
    <mergeCell ref="IHA5:IHA6"/>
    <mergeCell ref="IHC5:IHC6"/>
    <mergeCell ref="IHE5:IHE6"/>
    <mergeCell ref="IHG5:IHG6"/>
    <mergeCell ref="IHI5:IHI6"/>
    <mergeCell ref="IGM5:IGM6"/>
    <mergeCell ref="IGO5:IGO6"/>
    <mergeCell ref="IGQ5:IGQ6"/>
    <mergeCell ref="IGS5:IGS6"/>
    <mergeCell ref="IGU5:IGU6"/>
    <mergeCell ref="IGW5:IGW6"/>
    <mergeCell ref="IGA5:IGA6"/>
    <mergeCell ref="IGC5:IGC6"/>
    <mergeCell ref="IGE5:IGE6"/>
    <mergeCell ref="IGG5:IGG6"/>
    <mergeCell ref="IGI5:IGI6"/>
    <mergeCell ref="IGK5:IGK6"/>
    <mergeCell ref="IFO5:IFO6"/>
    <mergeCell ref="IFQ5:IFQ6"/>
    <mergeCell ref="IFS5:IFS6"/>
    <mergeCell ref="IFU5:IFU6"/>
    <mergeCell ref="IFW5:IFW6"/>
    <mergeCell ref="IFY5:IFY6"/>
    <mergeCell ref="IFC5:IFC6"/>
    <mergeCell ref="IFE5:IFE6"/>
    <mergeCell ref="IFG5:IFG6"/>
    <mergeCell ref="IFI5:IFI6"/>
    <mergeCell ref="IFK5:IFK6"/>
    <mergeCell ref="IFM5:IFM6"/>
    <mergeCell ref="IEQ5:IEQ6"/>
    <mergeCell ref="IES5:IES6"/>
    <mergeCell ref="IEU5:IEU6"/>
    <mergeCell ref="IEW5:IEW6"/>
    <mergeCell ref="IEY5:IEY6"/>
    <mergeCell ref="IFA5:IFA6"/>
    <mergeCell ref="IEE5:IEE6"/>
    <mergeCell ref="IEG5:IEG6"/>
    <mergeCell ref="IEI5:IEI6"/>
    <mergeCell ref="IEK5:IEK6"/>
    <mergeCell ref="IEM5:IEM6"/>
    <mergeCell ref="IEO5:IEO6"/>
    <mergeCell ref="IDS5:IDS6"/>
    <mergeCell ref="IDU5:IDU6"/>
    <mergeCell ref="IDW5:IDW6"/>
    <mergeCell ref="IDY5:IDY6"/>
    <mergeCell ref="IEA5:IEA6"/>
    <mergeCell ref="IEC5:IEC6"/>
    <mergeCell ref="IDG5:IDG6"/>
    <mergeCell ref="IDI5:IDI6"/>
    <mergeCell ref="IDK5:IDK6"/>
    <mergeCell ref="IDM5:IDM6"/>
    <mergeCell ref="IDO5:IDO6"/>
    <mergeCell ref="IDQ5:IDQ6"/>
    <mergeCell ref="ICU5:ICU6"/>
    <mergeCell ref="ICW5:ICW6"/>
    <mergeCell ref="ICY5:ICY6"/>
    <mergeCell ref="IDA5:IDA6"/>
    <mergeCell ref="IDC5:IDC6"/>
    <mergeCell ref="IDE5:IDE6"/>
    <mergeCell ref="ICI5:ICI6"/>
    <mergeCell ref="ICK5:ICK6"/>
    <mergeCell ref="ICM5:ICM6"/>
    <mergeCell ref="ICO5:ICO6"/>
    <mergeCell ref="ICQ5:ICQ6"/>
    <mergeCell ref="ICS5:ICS6"/>
    <mergeCell ref="IBW5:IBW6"/>
    <mergeCell ref="IBY5:IBY6"/>
    <mergeCell ref="ICA5:ICA6"/>
    <mergeCell ref="ICC5:ICC6"/>
    <mergeCell ref="ICE5:ICE6"/>
    <mergeCell ref="ICG5:ICG6"/>
    <mergeCell ref="IBK5:IBK6"/>
    <mergeCell ref="IBM5:IBM6"/>
    <mergeCell ref="IBO5:IBO6"/>
    <mergeCell ref="IBQ5:IBQ6"/>
    <mergeCell ref="IBS5:IBS6"/>
    <mergeCell ref="IBU5:IBU6"/>
    <mergeCell ref="IAY5:IAY6"/>
    <mergeCell ref="IBA5:IBA6"/>
    <mergeCell ref="IBC5:IBC6"/>
    <mergeCell ref="IBE5:IBE6"/>
    <mergeCell ref="IBG5:IBG6"/>
    <mergeCell ref="IBI5:IBI6"/>
    <mergeCell ref="IAM5:IAM6"/>
    <mergeCell ref="IAO5:IAO6"/>
    <mergeCell ref="IAQ5:IAQ6"/>
    <mergeCell ref="IAS5:IAS6"/>
    <mergeCell ref="IAU5:IAU6"/>
    <mergeCell ref="IAW5:IAW6"/>
    <mergeCell ref="IAA5:IAA6"/>
    <mergeCell ref="IAC5:IAC6"/>
    <mergeCell ref="IAE5:IAE6"/>
    <mergeCell ref="IAG5:IAG6"/>
    <mergeCell ref="IAI5:IAI6"/>
    <mergeCell ref="IAK5:IAK6"/>
    <mergeCell ref="HZO5:HZO6"/>
    <mergeCell ref="HZQ5:HZQ6"/>
    <mergeCell ref="HZS5:HZS6"/>
    <mergeCell ref="HZU5:HZU6"/>
    <mergeCell ref="HZW5:HZW6"/>
    <mergeCell ref="HZY5:HZY6"/>
    <mergeCell ref="HZC5:HZC6"/>
    <mergeCell ref="HZE5:HZE6"/>
    <mergeCell ref="HZG5:HZG6"/>
    <mergeCell ref="HZI5:HZI6"/>
    <mergeCell ref="HZK5:HZK6"/>
    <mergeCell ref="HZM5:HZM6"/>
    <mergeCell ref="HYQ5:HYQ6"/>
    <mergeCell ref="HYS5:HYS6"/>
    <mergeCell ref="HYU5:HYU6"/>
    <mergeCell ref="HYW5:HYW6"/>
    <mergeCell ref="HYY5:HYY6"/>
    <mergeCell ref="HZA5:HZA6"/>
    <mergeCell ref="HYE5:HYE6"/>
    <mergeCell ref="HYG5:HYG6"/>
    <mergeCell ref="HYI5:HYI6"/>
    <mergeCell ref="HYK5:HYK6"/>
    <mergeCell ref="HYM5:HYM6"/>
    <mergeCell ref="HYO5:HYO6"/>
    <mergeCell ref="HXS5:HXS6"/>
    <mergeCell ref="HXU5:HXU6"/>
    <mergeCell ref="HXW5:HXW6"/>
    <mergeCell ref="HXY5:HXY6"/>
    <mergeCell ref="HYA5:HYA6"/>
    <mergeCell ref="HYC5:HYC6"/>
    <mergeCell ref="HXG5:HXG6"/>
    <mergeCell ref="HXI5:HXI6"/>
    <mergeCell ref="HXK5:HXK6"/>
    <mergeCell ref="HXM5:HXM6"/>
    <mergeCell ref="HXO5:HXO6"/>
    <mergeCell ref="HXQ5:HXQ6"/>
    <mergeCell ref="HWU5:HWU6"/>
    <mergeCell ref="HWW5:HWW6"/>
    <mergeCell ref="HWY5:HWY6"/>
    <mergeCell ref="HXA5:HXA6"/>
    <mergeCell ref="HXC5:HXC6"/>
    <mergeCell ref="HXE5:HXE6"/>
    <mergeCell ref="HWI5:HWI6"/>
    <mergeCell ref="HWK5:HWK6"/>
    <mergeCell ref="HWM5:HWM6"/>
    <mergeCell ref="HWO5:HWO6"/>
    <mergeCell ref="HWQ5:HWQ6"/>
    <mergeCell ref="HWS5:HWS6"/>
    <mergeCell ref="HVW5:HVW6"/>
    <mergeCell ref="HVY5:HVY6"/>
    <mergeCell ref="HWA5:HWA6"/>
    <mergeCell ref="HWC5:HWC6"/>
    <mergeCell ref="HWE5:HWE6"/>
    <mergeCell ref="HWG5:HWG6"/>
    <mergeCell ref="HVK5:HVK6"/>
    <mergeCell ref="HVM5:HVM6"/>
    <mergeCell ref="HVO5:HVO6"/>
    <mergeCell ref="HVQ5:HVQ6"/>
    <mergeCell ref="HVS5:HVS6"/>
    <mergeCell ref="HVU5:HVU6"/>
    <mergeCell ref="HUY5:HUY6"/>
    <mergeCell ref="HVA5:HVA6"/>
    <mergeCell ref="HVC5:HVC6"/>
    <mergeCell ref="HVE5:HVE6"/>
    <mergeCell ref="HVG5:HVG6"/>
    <mergeCell ref="HVI5:HVI6"/>
    <mergeCell ref="HUM5:HUM6"/>
    <mergeCell ref="HUO5:HUO6"/>
    <mergeCell ref="HUQ5:HUQ6"/>
    <mergeCell ref="HUS5:HUS6"/>
    <mergeCell ref="HUU5:HUU6"/>
    <mergeCell ref="HUW5:HUW6"/>
    <mergeCell ref="HUA5:HUA6"/>
    <mergeCell ref="HUC5:HUC6"/>
    <mergeCell ref="HUE5:HUE6"/>
    <mergeCell ref="HUG5:HUG6"/>
    <mergeCell ref="HUI5:HUI6"/>
    <mergeCell ref="HUK5:HUK6"/>
    <mergeCell ref="HTO5:HTO6"/>
    <mergeCell ref="HTQ5:HTQ6"/>
    <mergeCell ref="HTS5:HTS6"/>
    <mergeCell ref="HTU5:HTU6"/>
    <mergeCell ref="HTW5:HTW6"/>
    <mergeCell ref="HTY5:HTY6"/>
    <mergeCell ref="HTC5:HTC6"/>
    <mergeCell ref="HTE5:HTE6"/>
    <mergeCell ref="HTG5:HTG6"/>
    <mergeCell ref="HTI5:HTI6"/>
    <mergeCell ref="HTK5:HTK6"/>
    <mergeCell ref="HTM5:HTM6"/>
    <mergeCell ref="HSQ5:HSQ6"/>
    <mergeCell ref="HSS5:HSS6"/>
    <mergeCell ref="HSU5:HSU6"/>
    <mergeCell ref="HSW5:HSW6"/>
    <mergeCell ref="HSY5:HSY6"/>
    <mergeCell ref="HTA5:HTA6"/>
    <mergeCell ref="HSE5:HSE6"/>
    <mergeCell ref="HSG5:HSG6"/>
    <mergeCell ref="HSI5:HSI6"/>
    <mergeCell ref="HSK5:HSK6"/>
    <mergeCell ref="HSM5:HSM6"/>
    <mergeCell ref="HSO5:HSO6"/>
    <mergeCell ref="HRS5:HRS6"/>
    <mergeCell ref="HRU5:HRU6"/>
    <mergeCell ref="HRW5:HRW6"/>
    <mergeCell ref="HRY5:HRY6"/>
    <mergeCell ref="HSA5:HSA6"/>
    <mergeCell ref="HSC5:HSC6"/>
    <mergeCell ref="HRG5:HRG6"/>
    <mergeCell ref="HRI5:HRI6"/>
    <mergeCell ref="HRK5:HRK6"/>
    <mergeCell ref="HRM5:HRM6"/>
    <mergeCell ref="HRO5:HRO6"/>
    <mergeCell ref="HRQ5:HRQ6"/>
    <mergeCell ref="HQU5:HQU6"/>
    <mergeCell ref="HQW5:HQW6"/>
    <mergeCell ref="HQY5:HQY6"/>
    <mergeCell ref="HRA5:HRA6"/>
    <mergeCell ref="HRC5:HRC6"/>
    <mergeCell ref="HRE5:HRE6"/>
    <mergeCell ref="HQI5:HQI6"/>
    <mergeCell ref="HQK5:HQK6"/>
    <mergeCell ref="HQM5:HQM6"/>
    <mergeCell ref="HQO5:HQO6"/>
    <mergeCell ref="HQQ5:HQQ6"/>
    <mergeCell ref="HQS5:HQS6"/>
    <mergeCell ref="HPW5:HPW6"/>
    <mergeCell ref="HPY5:HPY6"/>
    <mergeCell ref="HQA5:HQA6"/>
    <mergeCell ref="HQC5:HQC6"/>
    <mergeCell ref="HQE5:HQE6"/>
    <mergeCell ref="HQG5:HQG6"/>
    <mergeCell ref="HPK5:HPK6"/>
    <mergeCell ref="HPM5:HPM6"/>
    <mergeCell ref="HPO5:HPO6"/>
    <mergeCell ref="HPQ5:HPQ6"/>
    <mergeCell ref="HPS5:HPS6"/>
    <mergeCell ref="HPU5:HPU6"/>
    <mergeCell ref="HOY5:HOY6"/>
    <mergeCell ref="HPA5:HPA6"/>
    <mergeCell ref="HPC5:HPC6"/>
    <mergeCell ref="HPE5:HPE6"/>
    <mergeCell ref="HPG5:HPG6"/>
    <mergeCell ref="HPI5:HPI6"/>
    <mergeCell ref="HOM5:HOM6"/>
    <mergeCell ref="HOO5:HOO6"/>
    <mergeCell ref="HOQ5:HOQ6"/>
    <mergeCell ref="HOS5:HOS6"/>
    <mergeCell ref="HOU5:HOU6"/>
    <mergeCell ref="HOW5:HOW6"/>
    <mergeCell ref="HOA5:HOA6"/>
    <mergeCell ref="HOC5:HOC6"/>
    <mergeCell ref="HOE5:HOE6"/>
    <mergeCell ref="HOG5:HOG6"/>
    <mergeCell ref="HOI5:HOI6"/>
    <mergeCell ref="HOK5:HOK6"/>
    <mergeCell ref="HNO5:HNO6"/>
    <mergeCell ref="HNQ5:HNQ6"/>
    <mergeCell ref="HNS5:HNS6"/>
    <mergeCell ref="HNU5:HNU6"/>
    <mergeCell ref="HNW5:HNW6"/>
    <mergeCell ref="HNY5:HNY6"/>
    <mergeCell ref="HNC5:HNC6"/>
    <mergeCell ref="HNE5:HNE6"/>
    <mergeCell ref="HNG5:HNG6"/>
    <mergeCell ref="HNI5:HNI6"/>
    <mergeCell ref="HNK5:HNK6"/>
    <mergeCell ref="HNM5:HNM6"/>
    <mergeCell ref="HMQ5:HMQ6"/>
    <mergeCell ref="HMS5:HMS6"/>
    <mergeCell ref="HMU5:HMU6"/>
    <mergeCell ref="HMW5:HMW6"/>
    <mergeCell ref="HMY5:HMY6"/>
    <mergeCell ref="HNA5:HNA6"/>
    <mergeCell ref="HME5:HME6"/>
    <mergeCell ref="HMG5:HMG6"/>
    <mergeCell ref="HMI5:HMI6"/>
    <mergeCell ref="HMK5:HMK6"/>
    <mergeCell ref="HMM5:HMM6"/>
    <mergeCell ref="HMO5:HMO6"/>
    <mergeCell ref="HLS5:HLS6"/>
    <mergeCell ref="HLU5:HLU6"/>
    <mergeCell ref="HLW5:HLW6"/>
    <mergeCell ref="HLY5:HLY6"/>
    <mergeCell ref="HMA5:HMA6"/>
    <mergeCell ref="HMC5:HMC6"/>
    <mergeCell ref="HLG5:HLG6"/>
    <mergeCell ref="HLI5:HLI6"/>
    <mergeCell ref="HLK5:HLK6"/>
    <mergeCell ref="HLM5:HLM6"/>
    <mergeCell ref="HLO5:HLO6"/>
    <mergeCell ref="HLQ5:HLQ6"/>
    <mergeCell ref="HKU5:HKU6"/>
    <mergeCell ref="HKW5:HKW6"/>
    <mergeCell ref="HKY5:HKY6"/>
    <mergeCell ref="HLA5:HLA6"/>
    <mergeCell ref="HLC5:HLC6"/>
    <mergeCell ref="HLE5:HLE6"/>
    <mergeCell ref="HKI5:HKI6"/>
    <mergeCell ref="HKK5:HKK6"/>
    <mergeCell ref="HKM5:HKM6"/>
    <mergeCell ref="HKO5:HKO6"/>
    <mergeCell ref="HKQ5:HKQ6"/>
    <mergeCell ref="HKS5:HKS6"/>
    <mergeCell ref="HJW5:HJW6"/>
    <mergeCell ref="HJY5:HJY6"/>
    <mergeCell ref="HKA5:HKA6"/>
    <mergeCell ref="HKC5:HKC6"/>
    <mergeCell ref="HKE5:HKE6"/>
    <mergeCell ref="HKG5:HKG6"/>
    <mergeCell ref="HJK5:HJK6"/>
    <mergeCell ref="HJM5:HJM6"/>
    <mergeCell ref="HJO5:HJO6"/>
    <mergeCell ref="HJQ5:HJQ6"/>
    <mergeCell ref="HJS5:HJS6"/>
    <mergeCell ref="HJU5:HJU6"/>
    <mergeCell ref="HIY5:HIY6"/>
    <mergeCell ref="HJA5:HJA6"/>
    <mergeCell ref="HJC5:HJC6"/>
    <mergeCell ref="HJE5:HJE6"/>
    <mergeCell ref="HJG5:HJG6"/>
    <mergeCell ref="HJI5:HJI6"/>
    <mergeCell ref="HIM5:HIM6"/>
    <mergeCell ref="HIO5:HIO6"/>
    <mergeCell ref="HIQ5:HIQ6"/>
    <mergeCell ref="HIS5:HIS6"/>
    <mergeCell ref="HIU5:HIU6"/>
    <mergeCell ref="HIW5:HIW6"/>
    <mergeCell ref="HIA5:HIA6"/>
    <mergeCell ref="HIC5:HIC6"/>
    <mergeCell ref="HIE5:HIE6"/>
    <mergeCell ref="HIG5:HIG6"/>
    <mergeCell ref="HII5:HII6"/>
    <mergeCell ref="HIK5:HIK6"/>
    <mergeCell ref="HHO5:HHO6"/>
    <mergeCell ref="HHQ5:HHQ6"/>
    <mergeCell ref="HHS5:HHS6"/>
    <mergeCell ref="HHU5:HHU6"/>
    <mergeCell ref="HHW5:HHW6"/>
    <mergeCell ref="HHY5:HHY6"/>
    <mergeCell ref="HHC5:HHC6"/>
    <mergeCell ref="HHE5:HHE6"/>
    <mergeCell ref="HHG5:HHG6"/>
    <mergeCell ref="HHI5:HHI6"/>
    <mergeCell ref="HHK5:HHK6"/>
    <mergeCell ref="HHM5:HHM6"/>
    <mergeCell ref="HGQ5:HGQ6"/>
    <mergeCell ref="HGS5:HGS6"/>
    <mergeCell ref="HGU5:HGU6"/>
    <mergeCell ref="HGW5:HGW6"/>
    <mergeCell ref="HGY5:HGY6"/>
    <mergeCell ref="HHA5:HHA6"/>
    <mergeCell ref="HGE5:HGE6"/>
    <mergeCell ref="HGG5:HGG6"/>
    <mergeCell ref="HGI5:HGI6"/>
    <mergeCell ref="HGK5:HGK6"/>
    <mergeCell ref="HGM5:HGM6"/>
    <mergeCell ref="HGO5:HGO6"/>
    <mergeCell ref="HFS5:HFS6"/>
    <mergeCell ref="HFU5:HFU6"/>
    <mergeCell ref="HFW5:HFW6"/>
    <mergeCell ref="HFY5:HFY6"/>
    <mergeCell ref="HGA5:HGA6"/>
    <mergeCell ref="HGC5:HGC6"/>
    <mergeCell ref="HFG5:HFG6"/>
    <mergeCell ref="HFI5:HFI6"/>
    <mergeCell ref="HFK5:HFK6"/>
    <mergeCell ref="HFM5:HFM6"/>
    <mergeCell ref="HFO5:HFO6"/>
    <mergeCell ref="HFQ5:HFQ6"/>
    <mergeCell ref="HEU5:HEU6"/>
    <mergeCell ref="HEW5:HEW6"/>
    <mergeCell ref="HEY5:HEY6"/>
    <mergeCell ref="HFA5:HFA6"/>
    <mergeCell ref="HFC5:HFC6"/>
    <mergeCell ref="HFE5:HFE6"/>
    <mergeCell ref="HEI5:HEI6"/>
    <mergeCell ref="HEK5:HEK6"/>
    <mergeCell ref="HEM5:HEM6"/>
    <mergeCell ref="HEO5:HEO6"/>
    <mergeCell ref="HEQ5:HEQ6"/>
    <mergeCell ref="HES5:HES6"/>
    <mergeCell ref="HDW5:HDW6"/>
    <mergeCell ref="HDY5:HDY6"/>
    <mergeCell ref="HEA5:HEA6"/>
    <mergeCell ref="HEC5:HEC6"/>
    <mergeCell ref="HEE5:HEE6"/>
    <mergeCell ref="HEG5:HEG6"/>
    <mergeCell ref="HDK5:HDK6"/>
    <mergeCell ref="HDM5:HDM6"/>
    <mergeCell ref="HDO5:HDO6"/>
    <mergeCell ref="HDQ5:HDQ6"/>
    <mergeCell ref="HDS5:HDS6"/>
    <mergeCell ref="HDU5:HDU6"/>
    <mergeCell ref="HCY5:HCY6"/>
    <mergeCell ref="HDA5:HDA6"/>
    <mergeCell ref="HDC5:HDC6"/>
    <mergeCell ref="HDE5:HDE6"/>
    <mergeCell ref="HDG5:HDG6"/>
    <mergeCell ref="HDI5:HDI6"/>
    <mergeCell ref="HCM5:HCM6"/>
    <mergeCell ref="HCO5:HCO6"/>
    <mergeCell ref="HCQ5:HCQ6"/>
    <mergeCell ref="HCS5:HCS6"/>
    <mergeCell ref="HCU5:HCU6"/>
    <mergeCell ref="HCW5:HCW6"/>
    <mergeCell ref="HCA5:HCA6"/>
    <mergeCell ref="HCC5:HCC6"/>
    <mergeCell ref="HCE5:HCE6"/>
    <mergeCell ref="HCG5:HCG6"/>
    <mergeCell ref="HCI5:HCI6"/>
    <mergeCell ref="HCK5:HCK6"/>
    <mergeCell ref="HBO5:HBO6"/>
    <mergeCell ref="HBQ5:HBQ6"/>
    <mergeCell ref="HBS5:HBS6"/>
    <mergeCell ref="HBU5:HBU6"/>
    <mergeCell ref="HBW5:HBW6"/>
    <mergeCell ref="HBY5:HBY6"/>
    <mergeCell ref="HBC5:HBC6"/>
    <mergeCell ref="HBE5:HBE6"/>
    <mergeCell ref="HBG5:HBG6"/>
    <mergeCell ref="HBI5:HBI6"/>
    <mergeCell ref="HBK5:HBK6"/>
    <mergeCell ref="HBM5:HBM6"/>
    <mergeCell ref="HAQ5:HAQ6"/>
    <mergeCell ref="HAS5:HAS6"/>
    <mergeCell ref="HAU5:HAU6"/>
    <mergeCell ref="HAW5:HAW6"/>
    <mergeCell ref="HAY5:HAY6"/>
    <mergeCell ref="HBA5:HBA6"/>
    <mergeCell ref="HAE5:HAE6"/>
    <mergeCell ref="HAG5:HAG6"/>
    <mergeCell ref="HAI5:HAI6"/>
    <mergeCell ref="HAK5:HAK6"/>
    <mergeCell ref="HAM5:HAM6"/>
    <mergeCell ref="HAO5:HAO6"/>
    <mergeCell ref="GZS5:GZS6"/>
    <mergeCell ref="GZU5:GZU6"/>
    <mergeCell ref="GZW5:GZW6"/>
    <mergeCell ref="GZY5:GZY6"/>
    <mergeCell ref="HAA5:HAA6"/>
    <mergeCell ref="HAC5:HAC6"/>
    <mergeCell ref="GZG5:GZG6"/>
    <mergeCell ref="GZI5:GZI6"/>
    <mergeCell ref="GZK5:GZK6"/>
    <mergeCell ref="GZM5:GZM6"/>
    <mergeCell ref="GZO5:GZO6"/>
    <mergeCell ref="GZQ5:GZQ6"/>
    <mergeCell ref="GYU5:GYU6"/>
    <mergeCell ref="GYW5:GYW6"/>
    <mergeCell ref="GYY5:GYY6"/>
    <mergeCell ref="GZA5:GZA6"/>
    <mergeCell ref="GZC5:GZC6"/>
    <mergeCell ref="GZE5:GZE6"/>
    <mergeCell ref="GYI5:GYI6"/>
    <mergeCell ref="GYK5:GYK6"/>
    <mergeCell ref="GYM5:GYM6"/>
    <mergeCell ref="GYO5:GYO6"/>
    <mergeCell ref="GYQ5:GYQ6"/>
    <mergeCell ref="GYS5:GYS6"/>
    <mergeCell ref="GXW5:GXW6"/>
    <mergeCell ref="GXY5:GXY6"/>
    <mergeCell ref="GYA5:GYA6"/>
    <mergeCell ref="GYC5:GYC6"/>
    <mergeCell ref="GYE5:GYE6"/>
    <mergeCell ref="GYG5:GYG6"/>
    <mergeCell ref="GXK5:GXK6"/>
    <mergeCell ref="GXM5:GXM6"/>
    <mergeCell ref="GXO5:GXO6"/>
    <mergeCell ref="GXQ5:GXQ6"/>
    <mergeCell ref="GXS5:GXS6"/>
    <mergeCell ref="GXU5:GXU6"/>
    <mergeCell ref="GWY5:GWY6"/>
    <mergeCell ref="GXA5:GXA6"/>
    <mergeCell ref="GXC5:GXC6"/>
    <mergeCell ref="GXE5:GXE6"/>
    <mergeCell ref="GXG5:GXG6"/>
    <mergeCell ref="GXI5:GXI6"/>
    <mergeCell ref="GWM5:GWM6"/>
    <mergeCell ref="GWO5:GWO6"/>
    <mergeCell ref="GWQ5:GWQ6"/>
    <mergeCell ref="GWS5:GWS6"/>
    <mergeCell ref="GWU5:GWU6"/>
    <mergeCell ref="GWW5:GWW6"/>
    <mergeCell ref="GWA5:GWA6"/>
    <mergeCell ref="GWC5:GWC6"/>
    <mergeCell ref="GWE5:GWE6"/>
    <mergeCell ref="GWG5:GWG6"/>
    <mergeCell ref="GWI5:GWI6"/>
    <mergeCell ref="GWK5:GWK6"/>
    <mergeCell ref="GVO5:GVO6"/>
    <mergeCell ref="GVQ5:GVQ6"/>
    <mergeCell ref="GVS5:GVS6"/>
    <mergeCell ref="GVU5:GVU6"/>
    <mergeCell ref="GVW5:GVW6"/>
    <mergeCell ref="GVY5:GVY6"/>
    <mergeCell ref="GVC5:GVC6"/>
    <mergeCell ref="GVE5:GVE6"/>
    <mergeCell ref="GVG5:GVG6"/>
    <mergeCell ref="GVI5:GVI6"/>
    <mergeCell ref="GVK5:GVK6"/>
    <mergeCell ref="GVM5:GVM6"/>
    <mergeCell ref="GUQ5:GUQ6"/>
    <mergeCell ref="GUS5:GUS6"/>
    <mergeCell ref="GUU5:GUU6"/>
    <mergeCell ref="GUW5:GUW6"/>
    <mergeCell ref="GUY5:GUY6"/>
    <mergeCell ref="GVA5:GVA6"/>
    <mergeCell ref="GUE5:GUE6"/>
    <mergeCell ref="GUG5:GUG6"/>
    <mergeCell ref="GUI5:GUI6"/>
    <mergeCell ref="GUK5:GUK6"/>
    <mergeCell ref="GUM5:GUM6"/>
    <mergeCell ref="GUO5:GUO6"/>
    <mergeCell ref="GTS5:GTS6"/>
    <mergeCell ref="GTU5:GTU6"/>
    <mergeCell ref="GTW5:GTW6"/>
    <mergeCell ref="GTY5:GTY6"/>
    <mergeCell ref="GUA5:GUA6"/>
    <mergeCell ref="GUC5:GUC6"/>
    <mergeCell ref="GTG5:GTG6"/>
    <mergeCell ref="GTI5:GTI6"/>
    <mergeCell ref="GTK5:GTK6"/>
    <mergeCell ref="GTM5:GTM6"/>
    <mergeCell ref="GTO5:GTO6"/>
    <mergeCell ref="GTQ5:GTQ6"/>
    <mergeCell ref="GSU5:GSU6"/>
    <mergeCell ref="GSW5:GSW6"/>
    <mergeCell ref="GSY5:GSY6"/>
    <mergeCell ref="GTA5:GTA6"/>
    <mergeCell ref="GTC5:GTC6"/>
    <mergeCell ref="GTE5:GTE6"/>
    <mergeCell ref="GSI5:GSI6"/>
    <mergeCell ref="GSK5:GSK6"/>
    <mergeCell ref="GSM5:GSM6"/>
    <mergeCell ref="GSO5:GSO6"/>
    <mergeCell ref="GSQ5:GSQ6"/>
    <mergeCell ref="GSS5:GSS6"/>
    <mergeCell ref="GRW5:GRW6"/>
    <mergeCell ref="GRY5:GRY6"/>
    <mergeCell ref="GSA5:GSA6"/>
    <mergeCell ref="GSC5:GSC6"/>
    <mergeCell ref="GSE5:GSE6"/>
    <mergeCell ref="GSG5:GSG6"/>
    <mergeCell ref="GRK5:GRK6"/>
    <mergeCell ref="GRM5:GRM6"/>
    <mergeCell ref="GRO5:GRO6"/>
    <mergeCell ref="GRQ5:GRQ6"/>
    <mergeCell ref="GRS5:GRS6"/>
    <mergeCell ref="GRU5:GRU6"/>
    <mergeCell ref="GQY5:GQY6"/>
    <mergeCell ref="GRA5:GRA6"/>
    <mergeCell ref="GRC5:GRC6"/>
    <mergeCell ref="GRE5:GRE6"/>
    <mergeCell ref="GRG5:GRG6"/>
    <mergeCell ref="GRI5:GRI6"/>
    <mergeCell ref="GQM5:GQM6"/>
    <mergeCell ref="GQO5:GQO6"/>
    <mergeCell ref="GQQ5:GQQ6"/>
    <mergeCell ref="GQS5:GQS6"/>
    <mergeCell ref="GQU5:GQU6"/>
    <mergeCell ref="GQW5:GQW6"/>
    <mergeCell ref="GQA5:GQA6"/>
    <mergeCell ref="GQC5:GQC6"/>
    <mergeCell ref="GQE5:GQE6"/>
    <mergeCell ref="GQG5:GQG6"/>
    <mergeCell ref="GQI5:GQI6"/>
    <mergeCell ref="GQK5:GQK6"/>
    <mergeCell ref="GPO5:GPO6"/>
    <mergeCell ref="GPQ5:GPQ6"/>
    <mergeCell ref="GPS5:GPS6"/>
    <mergeCell ref="GPU5:GPU6"/>
    <mergeCell ref="GPW5:GPW6"/>
    <mergeCell ref="GPY5:GPY6"/>
    <mergeCell ref="GPC5:GPC6"/>
    <mergeCell ref="GPE5:GPE6"/>
    <mergeCell ref="GPG5:GPG6"/>
    <mergeCell ref="GPI5:GPI6"/>
    <mergeCell ref="GPK5:GPK6"/>
    <mergeCell ref="GPM5:GPM6"/>
    <mergeCell ref="GOQ5:GOQ6"/>
    <mergeCell ref="GOS5:GOS6"/>
    <mergeCell ref="GOU5:GOU6"/>
    <mergeCell ref="GOW5:GOW6"/>
    <mergeCell ref="GOY5:GOY6"/>
    <mergeCell ref="GPA5:GPA6"/>
    <mergeCell ref="GOE5:GOE6"/>
    <mergeCell ref="GOG5:GOG6"/>
    <mergeCell ref="GOI5:GOI6"/>
    <mergeCell ref="GOK5:GOK6"/>
    <mergeCell ref="GOM5:GOM6"/>
    <mergeCell ref="GOO5:GOO6"/>
    <mergeCell ref="GNS5:GNS6"/>
    <mergeCell ref="GNU5:GNU6"/>
    <mergeCell ref="GNW5:GNW6"/>
    <mergeCell ref="GNY5:GNY6"/>
    <mergeCell ref="GOA5:GOA6"/>
    <mergeCell ref="GOC5:GOC6"/>
    <mergeCell ref="GNG5:GNG6"/>
    <mergeCell ref="GNI5:GNI6"/>
    <mergeCell ref="GNK5:GNK6"/>
    <mergeCell ref="GNM5:GNM6"/>
    <mergeCell ref="GNO5:GNO6"/>
    <mergeCell ref="GNQ5:GNQ6"/>
    <mergeCell ref="GMU5:GMU6"/>
    <mergeCell ref="GMW5:GMW6"/>
    <mergeCell ref="GMY5:GMY6"/>
    <mergeCell ref="GNA5:GNA6"/>
    <mergeCell ref="GNC5:GNC6"/>
    <mergeCell ref="GNE5:GNE6"/>
    <mergeCell ref="GMI5:GMI6"/>
    <mergeCell ref="GMK5:GMK6"/>
    <mergeCell ref="GMM5:GMM6"/>
    <mergeCell ref="GMO5:GMO6"/>
    <mergeCell ref="GMQ5:GMQ6"/>
    <mergeCell ref="GMS5:GMS6"/>
    <mergeCell ref="GLW5:GLW6"/>
    <mergeCell ref="GLY5:GLY6"/>
    <mergeCell ref="GMA5:GMA6"/>
    <mergeCell ref="GMC5:GMC6"/>
    <mergeCell ref="GME5:GME6"/>
    <mergeCell ref="GMG5:GMG6"/>
    <mergeCell ref="GLK5:GLK6"/>
    <mergeCell ref="GLM5:GLM6"/>
    <mergeCell ref="GLO5:GLO6"/>
    <mergeCell ref="GLQ5:GLQ6"/>
    <mergeCell ref="GLS5:GLS6"/>
    <mergeCell ref="GLU5:GLU6"/>
    <mergeCell ref="GKY5:GKY6"/>
    <mergeCell ref="GLA5:GLA6"/>
    <mergeCell ref="GLC5:GLC6"/>
    <mergeCell ref="GLE5:GLE6"/>
    <mergeCell ref="GLG5:GLG6"/>
    <mergeCell ref="GLI5:GLI6"/>
    <mergeCell ref="GKM5:GKM6"/>
    <mergeCell ref="GKO5:GKO6"/>
    <mergeCell ref="GKQ5:GKQ6"/>
    <mergeCell ref="GKS5:GKS6"/>
    <mergeCell ref="GKU5:GKU6"/>
    <mergeCell ref="GKW5:GKW6"/>
    <mergeCell ref="GKA5:GKA6"/>
    <mergeCell ref="GKC5:GKC6"/>
    <mergeCell ref="GKE5:GKE6"/>
    <mergeCell ref="GKG5:GKG6"/>
    <mergeCell ref="GKI5:GKI6"/>
    <mergeCell ref="GKK5:GKK6"/>
    <mergeCell ref="GJO5:GJO6"/>
    <mergeCell ref="GJQ5:GJQ6"/>
    <mergeCell ref="GJS5:GJS6"/>
    <mergeCell ref="GJU5:GJU6"/>
    <mergeCell ref="GJW5:GJW6"/>
    <mergeCell ref="GJY5:GJY6"/>
    <mergeCell ref="GJC5:GJC6"/>
    <mergeCell ref="GJE5:GJE6"/>
    <mergeCell ref="GJG5:GJG6"/>
    <mergeCell ref="GJI5:GJI6"/>
    <mergeCell ref="GJK5:GJK6"/>
    <mergeCell ref="GJM5:GJM6"/>
    <mergeCell ref="GIQ5:GIQ6"/>
    <mergeCell ref="GIS5:GIS6"/>
    <mergeCell ref="GIU5:GIU6"/>
    <mergeCell ref="GIW5:GIW6"/>
    <mergeCell ref="GIY5:GIY6"/>
    <mergeCell ref="GJA5:GJA6"/>
    <mergeCell ref="GIE5:GIE6"/>
    <mergeCell ref="GIG5:GIG6"/>
    <mergeCell ref="GII5:GII6"/>
    <mergeCell ref="GIK5:GIK6"/>
    <mergeCell ref="GIM5:GIM6"/>
    <mergeCell ref="GIO5:GIO6"/>
    <mergeCell ref="GHS5:GHS6"/>
    <mergeCell ref="GHU5:GHU6"/>
    <mergeCell ref="GHW5:GHW6"/>
    <mergeCell ref="GHY5:GHY6"/>
    <mergeCell ref="GIA5:GIA6"/>
    <mergeCell ref="GIC5:GIC6"/>
    <mergeCell ref="GHG5:GHG6"/>
    <mergeCell ref="GHI5:GHI6"/>
    <mergeCell ref="GHK5:GHK6"/>
    <mergeCell ref="GHM5:GHM6"/>
    <mergeCell ref="GHO5:GHO6"/>
    <mergeCell ref="GHQ5:GHQ6"/>
    <mergeCell ref="GGU5:GGU6"/>
    <mergeCell ref="GGW5:GGW6"/>
    <mergeCell ref="GGY5:GGY6"/>
    <mergeCell ref="GHA5:GHA6"/>
    <mergeCell ref="GHC5:GHC6"/>
    <mergeCell ref="GHE5:GHE6"/>
    <mergeCell ref="GGI5:GGI6"/>
    <mergeCell ref="GGK5:GGK6"/>
    <mergeCell ref="GGM5:GGM6"/>
    <mergeCell ref="GGO5:GGO6"/>
    <mergeCell ref="GGQ5:GGQ6"/>
    <mergeCell ref="GGS5:GGS6"/>
    <mergeCell ref="GFW5:GFW6"/>
    <mergeCell ref="GFY5:GFY6"/>
    <mergeCell ref="GGA5:GGA6"/>
    <mergeCell ref="GGC5:GGC6"/>
    <mergeCell ref="GGE5:GGE6"/>
    <mergeCell ref="GGG5:GGG6"/>
    <mergeCell ref="GFK5:GFK6"/>
    <mergeCell ref="GFM5:GFM6"/>
    <mergeCell ref="GFO5:GFO6"/>
    <mergeCell ref="GFQ5:GFQ6"/>
    <mergeCell ref="GFS5:GFS6"/>
    <mergeCell ref="GFU5:GFU6"/>
    <mergeCell ref="GEY5:GEY6"/>
    <mergeCell ref="GFA5:GFA6"/>
    <mergeCell ref="GFC5:GFC6"/>
    <mergeCell ref="GFE5:GFE6"/>
    <mergeCell ref="GFG5:GFG6"/>
    <mergeCell ref="GFI5:GFI6"/>
    <mergeCell ref="GEM5:GEM6"/>
    <mergeCell ref="GEO5:GEO6"/>
    <mergeCell ref="GEQ5:GEQ6"/>
    <mergeCell ref="GES5:GES6"/>
    <mergeCell ref="GEU5:GEU6"/>
    <mergeCell ref="GEW5:GEW6"/>
    <mergeCell ref="GEA5:GEA6"/>
    <mergeCell ref="GEC5:GEC6"/>
    <mergeCell ref="GEE5:GEE6"/>
    <mergeCell ref="GEG5:GEG6"/>
    <mergeCell ref="GEI5:GEI6"/>
    <mergeCell ref="GEK5:GEK6"/>
    <mergeCell ref="GDO5:GDO6"/>
    <mergeCell ref="GDQ5:GDQ6"/>
    <mergeCell ref="GDS5:GDS6"/>
    <mergeCell ref="GDU5:GDU6"/>
    <mergeCell ref="GDW5:GDW6"/>
    <mergeCell ref="GDY5:GDY6"/>
    <mergeCell ref="GDC5:GDC6"/>
    <mergeCell ref="GDE5:GDE6"/>
    <mergeCell ref="GDG5:GDG6"/>
    <mergeCell ref="GDI5:GDI6"/>
    <mergeCell ref="GDK5:GDK6"/>
    <mergeCell ref="GDM5:GDM6"/>
    <mergeCell ref="GCQ5:GCQ6"/>
    <mergeCell ref="GCS5:GCS6"/>
    <mergeCell ref="GCU5:GCU6"/>
    <mergeCell ref="GCW5:GCW6"/>
    <mergeCell ref="GCY5:GCY6"/>
    <mergeCell ref="GDA5:GDA6"/>
    <mergeCell ref="GCE5:GCE6"/>
    <mergeCell ref="GCG5:GCG6"/>
    <mergeCell ref="GCI5:GCI6"/>
    <mergeCell ref="GCK5:GCK6"/>
    <mergeCell ref="GCM5:GCM6"/>
    <mergeCell ref="GCO5:GCO6"/>
    <mergeCell ref="GBS5:GBS6"/>
    <mergeCell ref="GBU5:GBU6"/>
    <mergeCell ref="GBW5:GBW6"/>
    <mergeCell ref="GBY5:GBY6"/>
    <mergeCell ref="GCA5:GCA6"/>
    <mergeCell ref="GCC5:GCC6"/>
    <mergeCell ref="GBG5:GBG6"/>
    <mergeCell ref="GBI5:GBI6"/>
    <mergeCell ref="GBK5:GBK6"/>
    <mergeCell ref="GBM5:GBM6"/>
    <mergeCell ref="GBO5:GBO6"/>
    <mergeCell ref="GBQ5:GBQ6"/>
    <mergeCell ref="GAU5:GAU6"/>
    <mergeCell ref="GAW5:GAW6"/>
    <mergeCell ref="GAY5:GAY6"/>
    <mergeCell ref="GBA5:GBA6"/>
    <mergeCell ref="GBC5:GBC6"/>
    <mergeCell ref="GBE5:GBE6"/>
    <mergeCell ref="GAI5:GAI6"/>
    <mergeCell ref="GAK5:GAK6"/>
    <mergeCell ref="GAM5:GAM6"/>
    <mergeCell ref="GAO5:GAO6"/>
    <mergeCell ref="GAQ5:GAQ6"/>
    <mergeCell ref="GAS5:GAS6"/>
    <mergeCell ref="FZW5:FZW6"/>
    <mergeCell ref="FZY5:FZY6"/>
    <mergeCell ref="GAA5:GAA6"/>
    <mergeCell ref="GAC5:GAC6"/>
    <mergeCell ref="GAE5:GAE6"/>
    <mergeCell ref="GAG5:GAG6"/>
    <mergeCell ref="FZK5:FZK6"/>
    <mergeCell ref="FZM5:FZM6"/>
    <mergeCell ref="FZO5:FZO6"/>
    <mergeCell ref="FZQ5:FZQ6"/>
    <mergeCell ref="FZS5:FZS6"/>
    <mergeCell ref="FZU5:FZU6"/>
    <mergeCell ref="FYY5:FYY6"/>
    <mergeCell ref="FZA5:FZA6"/>
    <mergeCell ref="FZC5:FZC6"/>
    <mergeCell ref="FZE5:FZE6"/>
    <mergeCell ref="FZG5:FZG6"/>
    <mergeCell ref="FZI5:FZI6"/>
    <mergeCell ref="FYM5:FYM6"/>
    <mergeCell ref="FYO5:FYO6"/>
    <mergeCell ref="FYQ5:FYQ6"/>
    <mergeCell ref="FYS5:FYS6"/>
    <mergeCell ref="FYU5:FYU6"/>
    <mergeCell ref="FYW5:FYW6"/>
    <mergeCell ref="FYA5:FYA6"/>
    <mergeCell ref="FYC5:FYC6"/>
    <mergeCell ref="FYE5:FYE6"/>
    <mergeCell ref="FYG5:FYG6"/>
    <mergeCell ref="FYI5:FYI6"/>
    <mergeCell ref="FYK5:FYK6"/>
    <mergeCell ref="FXO5:FXO6"/>
    <mergeCell ref="FXQ5:FXQ6"/>
    <mergeCell ref="FXS5:FXS6"/>
    <mergeCell ref="FXU5:FXU6"/>
    <mergeCell ref="FXW5:FXW6"/>
    <mergeCell ref="FXY5:FXY6"/>
    <mergeCell ref="FXC5:FXC6"/>
    <mergeCell ref="FXE5:FXE6"/>
    <mergeCell ref="FXG5:FXG6"/>
    <mergeCell ref="FXI5:FXI6"/>
    <mergeCell ref="FXK5:FXK6"/>
    <mergeCell ref="FXM5:FXM6"/>
    <mergeCell ref="FWQ5:FWQ6"/>
    <mergeCell ref="FWS5:FWS6"/>
    <mergeCell ref="FWU5:FWU6"/>
    <mergeCell ref="FWW5:FWW6"/>
    <mergeCell ref="FWY5:FWY6"/>
    <mergeCell ref="FXA5:FXA6"/>
    <mergeCell ref="FWE5:FWE6"/>
    <mergeCell ref="FWG5:FWG6"/>
    <mergeCell ref="FWI5:FWI6"/>
    <mergeCell ref="FWK5:FWK6"/>
    <mergeCell ref="FWM5:FWM6"/>
    <mergeCell ref="FWO5:FWO6"/>
    <mergeCell ref="FVS5:FVS6"/>
    <mergeCell ref="FVU5:FVU6"/>
    <mergeCell ref="FVW5:FVW6"/>
    <mergeCell ref="FVY5:FVY6"/>
    <mergeCell ref="FWA5:FWA6"/>
    <mergeCell ref="FWC5:FWC6"/>
    <mergeCell ref="FVG5:FVG6"/>
    <mergeCell ref="FVI5:FVI6"/>
    <mergeCell ref="FVK5:FVK6"/>
    <mergeCell ref="FVM5:FVM6"/>
    <mergeCell ref="FVO5:FVO6"/>
    <mergeCell ref="FVQ5:FVQ6"/>
    <mergeCell ref="FUU5:FUU6"/>
    <mergeCell ref="FUW5:FUW6"/>
    <mergeCell ref="FUY5:FUY6"/>
    <mergeCell ref="FVA5:FVA6"/>
    <mergeCell ref="FVC5:FVC6"/>
    <mergeCell ref="FVE5:FVE6"/>
    <mergeCell ref="FUI5:FUI6"/>
    <mergeCell ref="FUK5:FUK6"/>
    <mergeCell ref="FUM5:FUM6"/>
    <mergeCell ref="FUO5:FUO6"/>
    <mergeCell ref="FUQ5:FUQ6"/>
    <mergeCell ref="FUS5:FUS6"/>
    <mergeCell ref="FTW5:FTW6"/>
    <mergeCell ref="FTY5:FTY6"/>
    <mergeCell ref="FUA5:FUA6"/>
    <mergeCell ref="FUC5:FUC6"/>
    <mergeCell ref="FUE5:FUE6"/>
    <mergeCell ref="FUG5:FUG6"/>
    <mergeCell ref="FTK5:FTK6"/>
    <mergeCell ref="FTM5:FTM6"/>
    <mergeCell ref="FTO5:FTO6"/>
    <mergeCell ref="FTQ5:FTQ6"/>
    <mergeCell ref="FTS5:FTS6"/>
    <mergeCell ref="FTU5:FTU6"/>
    <mergeCell ref="FSY5:FSY6"/>
    <mergeCell ref="FTA5:FTA6"/>
    <mergeCell ref="FTC5:FTC6"/>
    <mergeCell ref="FTE5:FTE6"/>
    <mergeCell ref="FTG5:FTG6"/>
    <mergeCell ref="FTI5:FTI6"/>
    <mergeCell ref="FSM5:FSM6"/>
    <mergeCell ref="FSO5:FSO6"/>
    <mergeCell ref="FSQ5:FSQ6"/>
    <mergeCell ref="FSS5:FSS6"/>
    <mergeCell ref="FSU5:FSU6"/>
    <mergeCell ref="FSW5:FSW6"/>
    <mergeCell ref="FSA5:FSA6"/>
    <mergeCell ref="FSC5:FSC6"/>
    <mergeCell ref="FSE5:FSE6"/>
    <mergeCell ref="FSG5:FSG6"/>
    <mergeCell ref="FSI5:FSI6"/>
    <mergeCell ref="FSK5:FSK6"/>
    <mergeCell ref="FRO5:FRO6"/>
    <mergeCell ref="FRQ5:FRQ6"/>
    <mergeCell ref="FRS5:FRS6"/>
    <mergeCell ref="FRU5:FRU6"/>
    <mergeCell ref="FRW5:FRW6"/>
    <mergeCell ref="FRY5:FRY6"/>
    <mergeCell ref="FRC5:FRC6"/>
    <mergeCell ref="FRE5:FRE6"/>
    <mergeCell ref="FRG5:FRG6"/>
    <mergeCell ref="FRI5:FRI6"/>
    <mergeCell ref="FRK5:FRK6"/>
    <mergeCell ref="FRM5:FRM6"/>
    <mergeCell ref="FQQ5:FQQ6"/>
    <mergeCell ref="FQS5:FQS6"/>
    <mergeCell ref="FQU5:FQU6"/>
    <mergeCell ref="FQW5:FQW6"/>
    <mergeCell ref="FQY5:FQY6"/>
    <mergeCell ref="FRA5:FRA6"/>
    <mergeCell ref="FQE5:FQE6"/>
    <mergeCell ref="FQG5:FQG6"/>
    <mergeCell ref="FQI5:FQI6"/>
    <mergeCell ref="FQK5:FQK6"/>
    <mergeCell ref="FQM5:FQM6"/>
    <mergeCell ref="FQO5:FQO6"/>
    <mergeCell ref="FPS5:FPS6"/>
    <mergeCell ref="FPU5:FPU6"/>
    <mergeCell ref="FPW5:FPW6"/>
    <mergeCell ref="FPY5:FPY6"/>
    <mergeCell ref="FQA5:FQA6"/>
    <mergeCell ref="FQC5:FQC6"/>
    <mergeCell ref="FPG5:FPG6"/>
    <mergeCell ref="FPI5:FPI6"/>
    <mergeCell ref="FPK5:FPK6"/>
    <mergeCell ref="FPM5:FPM6"/>
    <mergeCell ref="FPO5:FPO6"/>
    <mergeCell ref="FPQ5:FPQ6"/>
    <mergeCell ref="FOU5:FOU6"/>
    <mergeCell ref="FOW5:FOW6"/>
    <mergeCell ref="FOY5:FOY6"/>
    <mergeCell ref="FPA5:FPA6"/>
    <mergeCell ref="FPC5:FPC6"/>
    <mergeCell ref="FPE5:FPE6"/>
    <mergeCell ref="FOI5:FOI6"/>
    <mergeCell ref="FOK5:FOK6"/>
    <mergeCell ref="FOM5:FOM6"/>
    <mergeCell ref="FOO5:FOO6"/>
    <mergeCell ref="FOQ5:FOQ6"/>
    <mergeCell ref="FOS5:FOS6"/>
    <mergeCell ref="FNW5:FNW6"/>
    <mergeCell ref="FNY5:FNY6"/>
    <mergeCell ref="FOA5:FOA6"/>
    <mergeCell ref="FOC5:FOC6"/>
    <mergeCell ref="FOE5:FOE6"/>
    <mergeCell ref="FOG5:FOG6"/>
    <mergeCell ref="FNK5:FNK6"/>
    <mergeCell ref="FNM5:FNM6"/>
    <mergeCell ref="FNO5:FNO6"/>
    <mergeCell ref="FNQ5:FNQ6"/>
    <mergeCell ref="FNS5:FNS6"/>
    <mergeCell ref="FNU5:FNU6"/>
    <mergeCell ref="FMY5:FMY6"/>
    <mergeCell ref="FNA5:FNA6"/>
    <mergeCell ref="FNC5:FNC6"/>
    <mergeCell ref="FNE5:FNE6"/>
    <mergeCell ref="FNG5:FNG6"/>
    <mergeCell ref="FNI5:FNI6"/>
    <mergeCell ref="FMM5:FMM6"/>
    <mergeCell ref="FMO5:FMO6"/>
    <mergeCell ref="FMQ5:FMQ6"/>
    <mergeCell ref="FMS5:FMS6"/>
    <mergeCell ref="FMU5:FMU6"/>
    <mergeCell ref="FMW5:FMW6"/>
    <mergeCell ref="FMA5:FMA6"/>
    <mergeCell ref="FMC5:FMC6"/>
    <mergeCell ref="FME5:FME6"/>
    <mergeCell ref="FMG5:FMG6"/>
    <mergeCell ref="FMI5:FMI6"/>
    <mergeCell ref="FMK5:FMK6"/>
    <mergeCell ref="FLO5:FLO6"/>
    <mergeCell ref="FLQ5:FLQ6"/>
    <mergeCell ref="FLS5:FLS6"/>
    <mergeCell ref="FLU5:FLU6"/>
    <mergeCell ref="FLW5:FLW6"/>
    <mergeCell ref="FLY5:FLY6"/>
    <mergeCell ref="FLC5:FLC6"/>
    <mergeCell ref="FLE5:FLE6"/>
    <mergeCell ref="FLG5:FLG6"/>
    <mergeCell ref="FLI5:FLI6"/>
    <mergeCell ref="FLK5:FLK6"/>
    <mergeCell ref="FLM5:FLM6"/>
    <mergeCell ref="FKQ5:FKQ6"/>
    <mergeCell ref="FKS5:FKS6"/>
    <mergeCell ref="FKU5:FKU6"/>
    <mergeCell ref="FKW5:FKW6"/>
    <mergeCell ref="FKY5:FKY6"/>
    <mergeCell ref="FLA5:FLA6"/>
    <mergeCell ref="FKE5:FKE6"/>
    <mergeCell ref="FKG5:FKG6"/>
    <mergeCell ref="FKI5:FKI6"/>
    <mergeCell ref="FKK5:FKK6"/>
    <mergeCell ref="FKM5:FKM6"/>
    <mergeCell ref="FKO5:FKO6"/>
    <mergeCell ref="FJS5:FJS6"/>
    <mergeCell ref="FJU5:FJU6"/>
    <mergeCell ref="FJW5:FJW6"/>
    <mergeCell ref="FJY5:FJY6"/>
    <mergeCell ref="FKA5:FKA6"/>
    <mergeCell ref="FKC5:FKC6"/>
    <mergeCell ref="FJG5:FJG6"/>
    <mergeCell ref="FJI5:FJI6"/>
    <mergeCell ref="FJK5:FJK6"/>
    <mergeCell ref="FJM5:FJM6"/>
    <mergeCell ref="FJO5:FJO6"/>
    <mergeCell ref="FJQ5:FJQ6"/>
    <mergeCell ref="FIU5:FIU6"/>
    <mergeCell ref="FIW5:FIW6"/>
    <mergeCell ref="FIY5:FIY6"/>
    <mergeCell ref="FJA5:FJA6"/>
    <mergeCell ref="FJC5:FJC6"/>
    <mergeCell ref="FJE5:FJE6"/>
    <mergeCell ref="FII5:FII6"/>
    <mergeCell ref="FIK5:FIK6"/>
    <mergeCell ref="FIM5:FIM6"/>
    <mergeCell ref="FIO5:FIO6"/>
    <mergeCell ref="FIQ5:FIQ6"/>
    <mergeCell ref="FIS5:FIS6"/>
    <mergeCell ref="FHW5:FHW6"/>
    <mergeCell ref="FHY5:FHY6"/>
    <mergeCell ref="FIA5:FIA6"/>
    <mergeCell ref="FIC5:FIC6"/>
    <mergeCell ref="FIE5:FIE6"/>
    <mergeCell ref="FIG5:FIG6"/>
    <mergeCell ref="FHK5:FHK6"/>
    <mergeCell ref="FHM5:FHM6"/>
    <mergeCell ref="FHO5:FHO6"/>
    <mergeCell ref="FHQ5:FHQ6"/>
    <mergeCell ref="FHS5:FHS6"/>
    <mergeCell ref="FHU5:FHU6"/>
    <mergeCell ref="FGY5:FGY6"/>
    <mergeCell ref="FHA5:FHA6"/>
    <mergeCell ref="FHC5:FHC6"/>
    <mergeCell ref="FHE5:FHE6"/>
    <mergeCell ref="FHG5:FHG6"/>
    <mergeCell ref="FHI5:FHI6"/>
    <mergeCell ref="FGM5:FGM6"/>
    <mergeCell ref="FGO5:FGO6"/>
    <mergeCell ref="FGQ5:FGQ6"/>
    <mergeCell ref="FGS5:FGS6"/>
    <mergeCell ref="FGU5:FGU6"/>
    <mergeCell ref="FGW5:FGW6"/>
    <mergeCell ref="FGA5:FGA6"/>
    <mergeCell ref="FGC5:FGC6"/>
    <mergeCell ref="FGE5:FGE6"/>
    <mergeCell ref="FGG5:FGG6"/>
    <mergeCell ref="FGI5:FGI6"/>
    <mergeCell ref="FGK5:FGK6"/>
    <mergeCell ref="FFO5:FFO6"/>
    <mergeCell ref="FFQ5:FFQ6"/>
    <mergeCell ref="FFS5:FFS6"/>
    <mergeCell ref="FFU5:FFU6"/>
    <mergeCell ref="FFW5:FFW6"/>
    <mergeCell ref="FFY5:FFY6"/>
    <mergeCell ref="FFC5:FFC6"/>
    <mergeCell ref="FFE5:FFE6"/>
    <mergeCell ref="FFG5:FFG6"/>
    <mergeCell ref="FFI5:FFI6"/>
    <mergeCell ref="FFK5:FFK6"/>
    <mergeCell ref="FFM5:FFM6"/>
    <mergeCell ref="FEQ5:FEQ6"/>
    <mergeCell ref="FES5:FES6"/>
    <mergeCell ref="FEU5:FEU6"/>
    <mergeCell ref="FEW5:FEW6"/>
    <mergeCell ref="FEY5:FEY6"/>
    <mergeCell ref="FFA5:FFA6"/>
    <mergeCell ref="FEE5:FEE6"/>
    <mergeCell ref="FEG5:FEG6"/>
    <mergeCell ref="FEI5:FEI6"/>
    <mergeCell ref="FEK5:FEK6"/>
    <mergeCell ref="FEM5:FEM6"/>
    <mergeCell ref="FEO5:FEO6"/>
    <mergeCell ref="FDS5:FDS6"/>
    <mergeCell ref="FDU5:FDU6"/>
    <mergeCell ref="FDW5:FDW6"/>
    <mergeCell ref="FDY5:FDY6"/>
    <mergeCell ref="FEA5:FEA6"/>
    <mergeCell ref="FEC5:FEC6"/>
    <mergeCell ref="FDG5:FDG6"/>
    <mergeCell ref="FDI5:FDI6"/>
    <mergeCell ref="FDK5:FDK6"/>
    <mergeCell ref="FDM5:FDM6"/>
    <mergeCell ref="FDO5:FDO6"/>
    <mergeCell ref="FDQ5:FDQ6"/>
    <mergeCell ref="FCU5:FCU6"/>
    <mergeCell ref="FCW5:FCW6"/>
    <mergeCell ref="FCY5:FCY6"/>
    <mergeCell ref="FDA5:FDA6"/>
    <mergeCell ref="FDC5:FDC6"/>
    <mergeCell ref="FDE5:FDE6"/>
    <mergeCell ref="FCI5:FCI6"/>
    <mergeCell ref="FCK5:FCK6"/>
    <mergeCell ref="FCM5:FCM6"/>
    <mergeCell ref="FCO5:FCO6"/>
    <mergeCell ref="FCQ5:FCQ6"/>
    <mergeCell ref="FCS5:FCS6"/>
    <mergeCell ref="FBW5:FBW6"/>
    <mergeCell ref="FBY5:FBY6"/>
    <mergeCell ref="FCA5:FCA6"/>
    <mergeCell ref="FCC5:FCC6"/>
    <mergeCell ref="FCE5:FCE6"/>
    <mergeCell ref="FCG5:FCG6"/>
    <mergeCell ref="FBK5:FBK6"/>
    <mergeCell ref="FBM5:FBM6"/>
    <mergeCell ref="FBO5:FBO6"/>
    <mergeCell ref="FBQ5:FBQ6"/>
    <mergeCell ref="FBS5:FBS6"/>
    <mergeCell ref="FBU5:FBU6"/>
    <mergeCell ref="FAY5:FAY6"/>
    <mergeCell ref="FBA5:FBA6"/>
    <mergeCell ref="FBC5:FBC6"/>
    <mergeCell ref="FBE5:FBE6"/>
    <mergeCell ref="FBG5:FBG6"/>
    <mergeCell ref="FBI5:FBI6"/>
    <mergeCell ref="FAM5:FAM6"/>
    <mergeCell ref="FAO5:FAO6"/>
    <mergeCell ref="FAQ5:FAQ6"/>
    <mergeCell ref="FAS5:FAS6"/>
    <mergeCell ref="FAU5:FAU6"/>
    <mergeCell ref="FAW5:FAW6"/>
    <mergeCell ref="FAA5:FAA6"/>
    <mergeCell ref="FAC5:FAC6"/>
    <mergeCell ref="FAE5:FAE6"/>
    <mergeCell ref="FAG5:FAG6"/>
    <mergeCell ref="FAI5:FAI6"/>
    <mergeCell ref="FAK5:FAK6"/>
    <mergeCell ref="EZO5:EZO6"/>
    <mergeCell ref="EZQ5:EZQ6"/>
    <mergeCell ref="EZS5:EZS6"/>
    <mergeCell ref="EZU5:EZU6"/>
    <mergeCell ref="EZW5:EZW6"/>
    <mergeCell ref="EZY5:EZY6"/>
    <mergeCell ref="EZC5:EZC6"/>
    <mergeCell ref="EZE5:EZE6"/>
    <mergeCell ref="EZG5:EZG6"/>
    <mergeCell ref="EZI5:EZI6"/>
    <mergeCell ref="EZK5:EZK6"/>
    <mergeCell ref="EZM5:EZM6"/>
    <mergeCell ref="EYQ5:EYQ6"/>
    <mergeCell ref="EYS5:EYS6"/>
    <mergeCell ref="EYU5:EYU6"/>
    <mergeCell ref="EYW5:EYW6"/>
    <mergeCell ref="EYY5:EYY6"/>
    <mergeCell ref="EZA5:EZA6"/>
    <mergeCell ref="EYE5:EYE6"/>
    <mergeCell ref="EYG5:EYG6"/>
    <mergeCell ref="EYI5:EYI6"/>
    <mergeCell ref="EYK5:EYK6"/>
    <mergeCell ref="EYM5:EYM6"/>
    <mergeCell ref="EYO5:EYO6"/>
    <mergeCell ref="EXS5:EXS6"/>
    <mergeCell ref="EXU5:EXU6"/>
    <mergeCell ref="EXW5:EXW6"/>
    <mergeCell ref="EXY5:EXY6"/>
    <mergeCell ref="EYA5:EYA6"/>
    <mergeCell ref="EYC5:EYC6"/>
    <mergeCell ref="EXG5:EXG6"/>
    <mergeCell ref="EXI5:EXI6"/>
    <mergeCell ref="EXK5:EXK6"/>
    <mergeCell ref="EXM5:EXM6"/>
    <mergeCell ref="EXO5:EXO6"/>
    <mergeCell ref="EXQ5:EXQ6"/>
    <mergeCell ref="EWU5:EWU6"/>
    <mergeCell ref="EWW5:EWW6"/>
    <mergeCell ref="EWY5:EWY6"/>
    <mergeCell ref="EXA5:EXA6"/>
    <mergeCell ref="EXC5:EXC6"/>
    <mergeCell ref="EXE5:EXE6"/>
    <mergeCell ref="EWI5:EWI6"/>
    <mergeCell ref="EWK5:EWK6"/>
    <mergeCell ref="EWM5:EWM6"/>
    <mergeCell ref="EWO5:EWO6"/>
    <mergeCell ref="EWQ5:EWQ6"/>
    <mergeCell ref="EWS5:EWS6"/>
    <mergeCell ref="EVW5:EVW6"/>
    <mergeCell ref="EVY5:EVY6"/>
    <mergeCell ref="EWA5:EWA6"/>
    <mergeCell ref="EWC5:EWC6"/>
    <mergeCell ref="EWE5:EWE6"/>
    <mergeCell ref="EWG5:EWG6"/>
    <mergeCell ref="EVK5:EVK6"/>
    <mergeCell ref="EVM5:EVM6"/>
    <mergeCell ref="EVO5:EVO6"/>
    <mergeCell ref="EVQ5:EVQ6"/>
    <mergeCell ref="EVS5:EVS6"/>
    <mergeCell ref="EVU5:EVU6"/>
    <mergeCell ref="EUY5:EUY6"/>
    <mergeCell ref="EVA5:EVA6"/>
    <mergeCell ref="EVC5:EVC6"/>
    <mergeCell ref="EVE5:EVE6"/>
    <mergeCell ref="EVG5:EVG6"/>
    <mergeCell ref="EVI5:EVI6"/>
    <mergeCell ref="EUM5:EUM6"/>
    <mergeCell ref="EUO5:EUO6"/>
    <mergeCell ref="EUQ5:EUQ6"/>
    <mergeCell ref="EUS5:EUS6"/>
    <mergeCell ref="EUU5:EUU6"/>
    <mergeCell ref="EUW5:EUW6"/>
    <mergeCell ref="EUA5:EUA6"/>
    <mergeCell ref="EUC5:EUC6"/>
    <mergeCell ref="EUE5:EUE6"/>
    <mergeCell ref="EUG5:EUG6"/>
    <mergeCell ref="EUI5:EUI6"/>
    <mergeCell ref="EUK5:EUK6"/>
    <mergeCell ref="ETO5:ETO6"/>
    <mergeCell ref="ETQ5:ETQ6"/>
    <mergeCell ref="ETS5:ETS6"/>
    <mergeCell ref="ETU5:ETU6"/>
    <mergeCell ref="ETW5:ETW6"/>
    <mergeCell ref="ETY5:ETY6"/>
    <mergeCell ref="ETC5:ETC6"/>
    <mergeCell ref="ETE5:ETE6"/>
    <mergeCell ref="ETG5:ETG6"/>
    <mergeCell ref="ETI5:ETI6"/>
    <mergeCell ref="ETK5:ETK6"/>
    <mergeCell ref="ETM5:ETM6"/>
    <mergeCell ref="ESQ5:ESQ6"/>
    <mergeCell ref="ESS5:ESS6"/>
    <mergeCell ref="ESU5:ESU6"/>
    <mergeCell ref="ESW5:ESW6"/>
    <mergeCell ref="ESY5:ESY6"/>
    <mergeCell ref="ETA5:ETA6"/>
    <mergeCell ref="ESE5:ESE6"/>
    <mergeCell ref="ESG5:ESG6"/>
    <mergeCell ref="ESI5:ESI6"/>
    <mergeCell ref="ESK5:ESK6"/>
    <mergeCell ref="ESM5:ESM6"/>
    <mergeCell ref="ESO5:ESO6"/>
    <mergeCell ref="ERS5:ERS6"/>
    <mergeCell ref="ERU5:ERU6"/>
    <mergeCell ref="ERW5:ERW6"/>
    <mergeCell ref="ERY5:ERY6"/>
    <mergeCell ref="ESA5:ESA6"/>
    <mergeCell ref="ESC5:ESC6"/>
    <mergeCell ref="ERG5:ERG6"/>
    <mergeCell ref="ERI5:ERI6"/>
    <mergeCell ref="ERK5:ERK6"/>
    <mergeCell ref="ERM5:ERM6"/>
    <mergeCell ref="ERO5:ERO6"/>
    <mergeCell ref="ERQ5:ERQ6"/>
    <mergeCell ref="EQU5:EQU6"/>
    <mergeCell ref="EQW5:EQW6"/>
    <mergeCell ref="EQY5:EQY6"/>
    <mergeCell ref="ERA5:ERA6"/>
    <mergeCell ref="ERC5:ERC6"/>
    <mergeCell ref="ERE5:ERE6"/>
    <mergeCell ref="EQI5:EQI6"/>
    <mergeCell ref="EQK5:EQK6"/>
    <mergeCell ref="EQM5:EQM6"/>
    <mergeCell ref="EQO5:EQO6"/>
    <mergeCell ref="EQQ5:EQQ6"/>
    <mergeCell ref="EQS5:EQS6"/>
    <mergeCell ref="EPW5:EPW6"/>
    <mergeCell ref="EPY5:EPY6"/>
    <mergeCell ref="EQA5:EQA6"/>
    <mergeCell ref="EQC5:EQC6"/>
    <mergeCell ref="EQE5:EQE6"/>
    <mergeCell ref="EQG5:EQG6"/>
    <mergeCell ref="EPK5:EPK6"/>
    <mergeCell ref="EPM5:EPM6"/>
    <mergeCell ref="EPO5:EPO6"/>
    <mergeCell ref="EPQ5:EPQ6"/>
    <mergeCell ref="EPS5:EPS6"/>
    <mergeCell ref="EPU5:EPU6"/>
    <mergeCell ref="EOY5:EOY6"/>
    <mergeCell ref="EPA5:EPA6"/>
    <mergeCell ref="EPC5:EPC6"/>
    <mergeCell ref="EPE5:EPE6"/>
    <mergeCell ref="EPG5:EPG6"/>
    <mergeCell ref="EPI5:EPI6"/>
    <mergeCell ref="EOM5:EOM6"/>
    <mergeCell ref="EOO5:EOO6"/>
    <mergeCell ref="EOQ5:EOQ6"/>
    <mergeCell ref="EOS5:EOS6"/>
    <mergeCell ref="EOU5:EOU6"/>
    <mergeCell ref="EOW5:EOW6"/>
    <mergeCell ref="EOA5:EOA6"/>
    <mergeCell ref="EOC5:EOC6"/>
    <mergeCell ref="EOE5:EOE6"/>
    <mergeCell ref="EOG5:EOG6"/>
    <mergeCell ref="EOI5:EOI6"/>
    <mergeCell ref="EOK5:EOK6"/>
    <mergeCell ref="ENO5:ENO6"/>
    <mergeCell ref="ENQ5:ENQ6"/>
    <mergeCell ref="ENS5:ENS6"/>
    <mergeCell ref="ENU5:ENU6"/>
    <mergeCell ref="ENW5:ENW6"/>
    <mergeCell ref="ENY5:ENY6"/>
    <mergeCell ref="ENC5:ENC6"/>
    <mergeCell ref="ENE5:ENE6"/>
    <mergeCell ref="ENG5:ENG6"/>
    <mergeCell ref="ENI5:ENI6"/>
    <mergeCell ref="ENK5:ENK6"/>
    <mergeCell ref="ENM5:ENM6"/>
    <mergeCell ref="EMQ5:EMQ6"/>
    <mergeCell ref="EMS5:EMS6"/>
    <mergeCell ref="EMU5:EMU6"/>
    <mergeCell ref="EMW5:EMW6"/>
    <mergeCell ref="EMY5:EMY6"/>
    <mergeCell ref="ENA5:ENA6"/>
    <mergeCell ref="EME5:EME6"/>
    <mergeCell ref="EMG5:EMG6"/>
    <mergeCell ref="EMI5:EMI6"/>
    <mergeCell ref="EMK5:EMK6"/>
    <mergeCell ref="EMM5:EMM6"/>
    <mergeCell ref="EMO5:EMO6"/>
    <mergeCell ref="ELS5:ELS6"/>
    <mergeCell ref="ELU5:ELU6"/>
    <mergeCell ref="ELW5:ELW6"/>
    <mergeCell ref="ELY5:ELY6"/>
    <mergeCell ref="EMA5:EMA6"/>
    <mergeCell ref="EMC5:EMC6"/>
    <mergeCell ref="ELG5:ELG6"/>
    <mergeCell ref="ELI5:ELI6"/>
    <mergeCell ref="ELK5:ELK6"/>
    <mergeCell ref="ELM5:ELM6"/>
    <mergeCell ref="ELO5:ELO6"/>
    <mergeCell ref="ELQ5:ELQ6"/>
    <mergeCell ref="EKU5:EKU6"/>
    <mergeCell ref="EKW5:EKW6"/>
    <mergeCell ref="EKY5:EKY6"/>
    <mergeCell ref="ELA5:ELA6"/>
    <mergeCell ref="ELC5:ELC6"/>
    <mergeCell ref="ELE5:ELE6"/>
    <mergeCell ref="EKI5:EKI6"/>
    <mergeCell ref="EKK5:EKK6"/>
    <mergeCell ref="EKM5:EKM6"/>
    <mergeCell ref="EKO5:EKO6"/>
    <mergeCell ref="EKQ5:EKQ6"/>
    <mergeCell ref="EKS5:EKS6"/>
    <mergeCell ref="EJW5:EJW6"/>
    <mergeCell ref="EJY5:EJY6"/>
    <mergeCell ref="EKA5:EKA6"/>
    <mergeCell ref="EKC5:EKC6"/>
    <mergeCell ref="EKE5:EKE6"/>
    <mergeCell ref="EKG5:EKG6"/>
    <mergeCell ref="EJK5:EJK6"/>
    <mergeCell ref="EJM5:EJM6"/>
    <mergeCell ref="EJO5:EJO6"/>
    <mergeCell ref="EJQ5:EJQ6"/>
    <mergeCell ref="EJS5:EJS6"/>
    <mergeCell ref="EJU5:EJU6"/>
    <mergeCell ref="EIY5:EIY6"/>
    <mergeCell ref="EJA5:EJA6"/>
    <mergeCell ref="EJC5:EJC6"/>
    <mergeCell ref="EJE5:EJE6"/>
    <mergeCell ref="EJG5:EJG6"/>
    <mergeCell ref="EJI5:EJI6"/>
    <mergeCell ref="EIM5:EIM6"/>
    <mergeCell ref="EIO5:EIO6"/>
    <mergeCell ref="EIQ5:EIQ6"/>
    <mergeCell ref="EIS5:EIS6"/>
    <mergeCell ref="EIU5:EIU6"/>
    <mergeCell ref="EIW5:EIW6"/>
    <mergeCell ref="EIA5:EIA6"/>
    <mergeCell ref="EIC5:EIC6"/>
    <mergeCell ref="EIE5:EIE6"/>
    <mergeCell ref="EIG5:EIG6"/>
    <mergeCell ref="EII5:EII6"/>
    <mergeCell ref="EIK5:EIK6"/>
    <mergeCell ref="EHO5:EHO6"/>
    <mergeCell ref="EHQ5:EHQ6"/>
    <mergeCell ref="EHS5:EHS6"/>
    <mergeCell ref="EHU5:EHU6"/>
    <mergeCell ref="EHW5:EHW6"/>
    <mergeCell ref="EHY5:EHY6"/>
    <mergeCell ref="EHC5:EHC6"/>
    <mergeCell ref="EHE5:EHE6"/>
    <mergeCell ref="EHG5:EHG6"/>
    <mergeCell ref="EHI5:EHI6"/>
    <mergeCell ref="EHK5:EHK6"/>
    <mergeCell ref="EHM5:EHM6"/>
    <mergeCell ref="EGQ5:EGQ6"/>
    <mergeCell ref="EGS5:EGS6"/>
    <mergeCell ref="EGU5:EGU6"/>
    <mergeCell ref="EGW5:EGW6"/>
    <mergeCell ref="EGY5:EGY6"/>
    <mergeCell ref="EHA5:EHA6"/>
    <mergeCell ref="EGE5:EGE6"/>
    <mergeCell ref="EGG5:EGG6"/>
    <mergeCell ref="EGI5:EGI6"/>
    <mergeCell ref="EGK5:EGK6"/>
    <mergeCell ref="EGM5:EGM6"/>
    <mergeCell ref="EGO5:EGO6"/>
    <mergeCell ref="EFS5:EFS6"/>
    <mergeCell ref="EFU5:EFU6"/>
    <mergeCell ref="EFW5:EFW6"/>
    <mergeCell ref="EFY5:EFY6"/>
    <mergeCell ref="EGA5:EGA6"/>
    <mergeCell ref="EGC5:EGC6"/>
    <mergeCell ref="EFG5:EFG6"/>
    <mergeCell ref="EFI5:EFI6"/>
    <mergeCell ref="EFK5:EFK6"/>
    <mergeCell ref="EFM5:EFM6"/>
    <mergeCell ref="EFO5:EFO6"/>
    <mergeCell ref="EFQ5:EFQ6"/>
    <mergeCell ref="EEU5:EEU6"/>
    <mergeCell ref="EEW5:EEW6"/>
    <mergeCell ref="EEY5:EEY6"/>
    <mergeCell ref="EFA5:EFA6"/>
    <mergeCell ref="EFC5:EFC6"/>
    <mergeCell ref="EFE5:EFE6"/>
    <mergeCell ref="EEI5:EEI6"/>
    <mergeCell ref="EEK5:EEK6"/>
    <mergeCell ref="EEM5:EEM6"/>
    <mergeCell ref="EEO5:EEO6"/>
    <mergeCell ref="EEQ5:EEQ6"/>
    <mergeCell ref="EES5:EES6"/>
    <mergeCell ref="EDW5:EDW6"/>
    <mergeCell ref="EDY5:EDY6"/>
    <mergeCell ref="EEA5:EEA6"/>
    <mergeCell ref="EEC5:EEC6"/>
    <mergeCell ref="EEE5:EEE6"/>
    <mergeCell ref="EEG5:EEG6"/>
    <mergeCell ref="EDK5:EDK6"/>
    <mergeCell ref="EDM5:EDM6"/>
    <mergeCell ref="EDO5:EDO6"/>
    <mergeCell ref="EDQ5:EDQ6"/>
    <mergeCell ref="EDS5:EDS6"/>
    <mergeCell ref="EDU5:EDU6"/>
    <mergeCell ref="ECY5:ECY6"/>
    <mergeCell ref="EDA5:EDA6"/>
    <mergeCell ref="EDC5:EDC6"/>
    <mergeCell ref="EDE5:EDE6"/>
    <mergeCell ref="EDG5:EDG6"/>
    <mergeCell ref="EDI5:EDI6"/>
    <mergeCell ref="ECM5:ECM6"/>
    <mergeCell ref="ECO5:ECO6"/>
    <mergeCell ref="ECQ5:ECQ6"/>
    <mergeCell ref="ECS5:ECS6"/>
    <mergeCell ref="ECU5:ECU6"/>
    <mergeCell ref="ECW5:ECW6"/>
    <mergeCell ref="ECA5:ECA6"/>
    <mergeCell ref="ECC5:ECC6"/>
    <mergeCell ref="ECE5:ECE6"/>
    <mergeCell ref="ECG5:ECG6"/>
    <mergeCell ref="ECI5:ECI6"/>
    <mergeCell ref="ECK5:ECK6"/>
    <mergeCell ref="EBO5:EBO6"/>
    <mergeCell ref="EBQ5:EBQ6"/>
    <mergeCell ref="EBS5:EBS6"/>
    <mergeCell ref="EBU5:EBU6"/>
    <mergeCell ref="EBW5:EBW6"/>
    <mergeCell ref="EBY5:EBY6"/>
    <mergeCell ref="EBC5:EBC6"/>
    <mergeCell ref="EBE5:EBE6"/>
    <mergeCell ref="EBG5:EBG6"/>
    <mergeCell ref="EBI5:EBI6"/>
    <mergeCell ref="EBK5:EBK6"/>
    <mergeCell ref="EBM5:EBM6"/>
    <mergeCell ref="EAQ5:EAQ6"/>
    <mergeCell ref="EAS5:EAS6"/>
    <mergeCell ref="EAU5:EAU6"/>
    <mergeCell ref="EAW5:EAW6"/>
    <mergeCell ref="EAY5:EAY6"/>
    <mergeCell ref="EBA5:EBA6"/>
    <mergeCell ref="EAE5:EAE6"/>
    <mergeCell ref="EAG5:EAG6"/>
    <mergeCell ref="EAI5:EAI6"/>
    <mergeCell ref="EAK5:EAK6"/>
    <mergeCell ref="EAM5:EAM6"/>
    <mergeCell ref="EAO5:EAO6"/>
    <mergeCell ref="DZS5:DZS6"/>
    <mergeCell ref="DZU5:DZU6"/>
    <mergeCell ref="DZW5:DZW6"/>
    <mergeCell ref="DZY5:DZY6"/>
    <mergeCell ref="EAA5:EAA6"/>
    <mergeCell ref="EAC5:EAC6"/>
    <mergeCell ref="DZG5:DZG6"/>
    <mergeCell ref="DZI5:DZI6"/>
    <mergeCell ref="DZK5:DZK6"/>
    <mergeCell ref="DZM5:DZM6"/>
    <mergeCell ref="DZO5:DZO6"/>
    <mergeCell ref="DZQ5:DZQ6"/>
    <mergeCell ref="DYU5:DYU6"/>
    <mergeCell ref="DYW5:DYW6"/>
    <mergeCell ref="DYY5:DYY6"/>
    <mergeCell ref="DZA5:DZA6"/>
    <mergeCell ref="DZC5:DZC6"/>
    <mergeCell ref="DZE5:DZE6"/>
    <mergeCell ref="DYI5:DYI6"/>
    <mergeCell ref="DYK5:DYK6"/>
    <mergeCell ref="DYM5:DYM6"/>
    <mergeCell ref="DYO5:DYO6"/>
    <mergeCell ref="DYQ5:DYQ6"/>
    <mergeCell ref="DYS5:DYS6"/>
    <mergeCell ref="DXW5:DXW6"/>
    <mergeCell ref="DXY5:DXY6"/>
    <mergeCell ref="DYA5:DYA6"/>
    <mergeCell ref="DYC5:DYC6"/>
    <mergeCell ref="DYE5:DYE6"/>
    <mergeCell ref="DYG5:DYG6"/>
    <mergeCell ref="DXK5:DXK6"/>
    <mergeCell ref="DXM5:DXM6"/>
    <mergeCell ref="DXO5:DXO6"/>
    <mergeCell ref="DXQ5:DXQ6"/>
    <mergeCell ref="DXS5:DXS6"/>
    <mergeCell ref="DXU5:DXU6"/>
    <mergeCell ref="DWY5:DWY6"/>
    <mergeCell ref="DXA5:DXA6"/>
    <mergeCell ref="DXC5:DXC6"/>
    <mergeCell ref="DXE5:DXE6"/>
    <mergeCell ref="DXG5:DXG6"/>
    <mergeCell ref="DXI5:DXI6"/>
    <mergeCell ref="DWM5:DWM6"/>
    <mergeCell ref="DWO5:DWO6"/>
    <mergeCell ref="DWQ5:DWQ6"/>
    <mergeCell ref="DWS5:DWS6"/>
    <mergeCell ref="DWU5:DWU6"/>
    <mergeCell ref="DWW5:DWW6"/>
    <mergeCell ref="DWA5:DWA6"/>
    <mergeCell ref="DWC5:DWC6"/>
    <mergeCell ref="DWE5:DWE6"/>
    <mergeCell ref="DWG5:DWG6"/>
    <mergeCell ref="DWI5:DWI6"/>
    <mergeCell ref="DWK5:DWK6"/>
    <mergeCell ref="DVO5:DVO6"/>
    <mergeCell ref="DVQ5:DVQ6"/>
    <mergeCell ref="DVS5:DVS6"/>
    <mergeCell ref="DVU5:DVU6"/>
    <mergeCell ref="DVW5:DVW6"/>
    <mergeCell ref="DVY5:DVY6"/>
    <mergeCell ref="DVC5:DVC6"/>
    <mergeCell ref="DVE5:DVE6"/>
    <mergeCell ref="DVG5:DVG6"/>
    <mergeCell ref="DVI5:DVI6"/>
    <mergeCell ref="DVK5:DVK6"/>
    <mergeCell ref="DVM5:DVM6"/>
    <mergeCell ref="DUQ5:DUQ6"/>
    <mergeCell ref="DUS5:DUS6"/>
    <mergeCell ref="DUU5:DUU6"/>
    <mergeCell ref="DUW5:DUW6"/>
    <mergeCell ref="DUY5:DUY6"/>
    <mergeCell ref="DVA5:DVA6"/>
    <mergeCell ref="DUE5:DUE6"/>
    <mergeCell ref="DUG5:DUG6"/>
    <mergeCell ref="DUI5:DUI6"/>
    <mergeCell ref="DUK5:DUK6"/>
    <mergeCell ref="DUM5:DUM6"/>
    <mergeCell ref="DUO5:DUO6"/>
    <mergeCell ref="DTS5:DTS6"/>
    <mergeCell ref="DTU5:DTU6"/>
    <mergeCell ref="DTW5:DTW6"/>
    <mergeCell ref="DTY5:DTY6"/>
    <mergeCell ref="DUA5:DUA6"/>
    <mergeCell ref="DUC5:DUC6"/>
    <mergeCell ref="DTG5:DTG6"/>
    <mergeCell ref="DTI5:DTI6"/>
    <mergeCell ref="DTK5:DTK6"/>
    <mergeCell ref="DTM5:DTM6"/>
    <mergeCell ref="DTO5:DTO6"/>
    <mergeCell ref="DTQ5:DTQ6"/>
    <mergeCell ref="DSU5:DSU6"/>
    <mergeCell ref="DSW5:DSW6"/>
    <mergeCell ref="DSY5:DSY6"/>
    <mergeCell ref="DTA5:DTA6"/>
    <mergeCell ref="DTC5:DTC6"/>
    <mergeCell ref="DTE5:DTE6"/>
    <mergeCell ref="DSI5:DSI6"/>
    <mergeCell ref="DSK5:DSK6"/>
    <mergeCell ref="DSM5:DSM6"/>
    <mergeCell ref="DSO5:DSO6"/>
    <mergeCell ref="DSQ5:DSQ6"/>
    <mergeCell ref="DSS5:DSS6"/>
    <mergeCell ref="DRW5:DRW6"/>
    <mergeCell ref="DRY5:DRY6"/>
    <mergeCell ref="DSA5:DSA6"/>
    <mergeCell ref="DSC5:DSC6"/>
    <mergeCell ref="DSE5:DSE6"/>
    <mergeCell ref="DSG5:DSG6"/>
    <mergeCell ref="DRK5:DRK6"/>
    <mergeCell ref="DRM5:DRM6"/>
    <mergeCell ref="DRO5:DRO6"/>
    <mergeCell ref="DRQ5:DRQ6"/>
    <mergeCell ref="DRS5:DRS6"/>
    <mergeCell ref="DRU5:DRU6"/>
    <mergeCell ref="DQY5:DQY6"/>
    <mergeCell ref="DRA5:DRA6"/>
    <mergeCell ref="DRC5:DRC6"/>
    <mergeCell ref="DRE5:DRE6"/>
    <mergeCell ref="DRG5:DRG6"/>
    <mergeCell ref="DRI5:DRI6"/>
    <mergeCell ref="DQM5:DQM6"/>
    <mergeCell ref="DQO5:DQO6"/>
    <mergeCell ref="DQQ5:DQQ6"/>
    <mergeCell ref="DQS5:DQS6"/>
    <mergeCell ref="DQU5:DQU6"/>
    <mergeCell ref="DQW5:DQW6"/>
    <mergeCell ref="DQA5:DQA6"/>
    <mergeCell ref="DQC5:DQC6"/>
    <mergeCell ref="DQE5:DQE6"/>
    <mergeCell ref="DQG5:DQG6"/>
    <mergeCell ref="DQI5:DQI6"/>
    <mergeCell ref="DQK5:DQK6"/>
    <mergeCell ref="DPO5:DPO6"/>
    <mergeCell ref="DPQ5:DPQ6"/>
    <mergeCell ref="DPS5:DPS6"/>
    <mergeCell ref="DPU5:DPU6"/>
    <mergeCell ref="DPW5:DPW6"/>
    <mergeCell ref="DPY5:DPY6"/>
    <mergeCell ref="DPC5:DPC6"/>
    <mergeCell ref="DPE5:DPE6"/>
    <mergeCell ref="DPG5:DPG6"/>
    <mergeCell ref="DPI5:DPI6"/>
    <mergeCell ref="DPK5:DPK6"/>
    <mergeCell ref="DPM5:DPM6"/>
    <mergeCell ref="DOQ5:DOQ6"/>
    <mergeCell ref="DOS5:DOS6"/>
    <mergeCell ref="DOU5:DOU6"/>
    <mergeCell ref="DOW5:DOW6"/>
    <mergeCell ref="DOY5:DOY6"/>
    <mergeCell ref="DPA5:DPA6"/>
    <mergeCell ref="DOE5:DOE6"/>
    <mergeCell ref="DOG5:DOG6"/>
    <mergeCell ref="DOI5:DOI6"/>
    <mergeCell ref="DOK5:DOK6"/>
    <mergeCell ref="DOM5:DOM6"/>
    <mergeCell ref="DOO5:DOO6"/>
    <mergeCell ref="DNS5:DNS6"/>
    <mergeCell ref="DNU5:DNU6"/>
    <mergeCell ref="DNW5:DNW6"/>
    <mergeCell ref="DNY5:DNY6"/>
    <mergeCell ref="DOA5:DOA6"/>
    <mergeCell ref="DOC5:DOC6"/>
    <mergeCell ref="DNG5:DNG6"/>
    <mergeCell ref="DNI5:DNI6"/>
    <mergeCell ref="DNK5:DNK6"/>
    <mergeCell ref="DNM5:DNM6"/>
    <mergeCell ref="DNO5:DNO6"/>
    <mergeCell ref="DNQ5:DNQ6"/>
    <mergeCell ref="DMU5:DMU6"/>
    <mergeCell ref="DMW5:DMW6"/>
    <mergeCell ref="DMY5:DMY6"/>
    <mergeCell ref="DNA5:DNA6"/>
    <mergeCell ref="DNC5:DNC6"/>
    <mergeCell ref="DNE5:DNE6"/>
    <mergeCell ref="DMI5:DMI6"/>
    <mergeCell ref="DMK5:DMK6"/>
    <mergeCell ref="DMM5:DMM6"/>
    <mergeCell ref="DMO5:DMO6"/>
    <mergeCell ref="DMQ5:DMQ6"/>
    <mergeCell ref="DMS5:DMS6"/>
    <mergeCell ref="DLW5:DLW6"/>
    <mergeCell ref="DLY5:DLY6"/>
    <mergeCell ref="DMA5:DMA6"/>
    <mergeCell ref="DMC5:DMC6"/>
    <mergeCell ref="DME5:DME6"/>
    <mergeCell ref="DMG5:DMG6"/>
    <mergeCell ref="DLK5:DLK6"/>
    <mergeCell ref="DLM5:DLM6"/>
    <mergeCell ref="DLO5:DLO6"/>
    <mergeCell ref="DLQ5:DLQ6"/>
    <mergeCell ref="DLS5:DLS6"/>
    <mergeCell ref="DLU5:DLU6"/>
    <mergeCell ref="DKY5:DKY6"/>
    <mergeCell ref="DLA5:DLA6"/>
    <mergeCell ref="DLC5:DLC6"/>
    <mergeCell ref="DLE5:DLE6"/>
    <mergeCell ref="DLG5:DLG6"/>
    <mergeCell ref="DLI5:DLI6"/>
    <mergeCell ref="DKM5:DKM6"/>
    <mergeCell ref="DKO5:DKO6"/>
    <mergeCell ref="DKQ5:DKQ6"/>
    <mergeCell ref="DKS5:DKS6"/>
    <mergeCell ref="DKU5:DKU6"/>
    <mergeCell ref="DKW5:DKW6"/>
    <mergeCell ref="DKA5:DKA6"/>
    <mergeCell ref="DKC5:DKC6"/>
    <mergeCell ref="DKE5:DKE6"/>
    <mergeCell ref="DKG5:DKG6"/>
    <mergeCell ref="DKI5:DKI6"/>
    <mergeCell ref="DKK5:DKK6"/>
    <mergeCell ref="DJO5:DJO6"/>
    <mergeCell ref="DJQ5:DJQ6"/>
    <mergeCell ref="DJS5:DJS6"/>
    <mergeCell ref="DJU5:DJU6"/>
    <mergeCell ref="DJW5:DJW6"/>
    <mergeCell ref="DJY5:DJY6"/>
    <mergeCell ref="DJC5:DJC6"/>
    <mergeCell ref="DJE5:DJE6"/>
    <mergeCell ref="DJG5:DJG6"/>
    <mergeCell ref="DJI5:DJI6"/>
    <mergeCell ref="DJK5:DJK6"/>
    <mergeCell ref="DJM5:DJM6"/>
    <mergeCell ref="DIQ5:DIQ6"/>
    <mergeCell ref="DIS5:DIS6"/>
    <mergeCell ref="DIU5:DIU6"/>
    <mergeCell ref="DIW5:DIW6"/>
    <mergeCell ref="DIY5:DIY6"/>
    <mergeCell ref="DJA5:DJA6"/>
    <mergeCell ref="DIE5:DIE6"/>
    <mergeCell ref="DIG5:DIG6"/>
    <mergeCell ref="DII5:DII6"/>
    <mergeCell ref="DIK5:DIK6"/>
    <mergeCell ref="DIM5:DIM6"/>
    <mergeCell ref="DIO5:DIO6"/>
    <mergeCell ref="DHS5:DHS6"/>
    <mergeCell ref="DHU5:DHU6"/>
    <mergeCell ref="DHW5:DHW6"/>
    <mergeCell ref="DHY5:DHY6"/>
    <mergeCell ref="DIA5:DIA6"/>
    <mergeCell ref="DIC5:DIC6"/>
    <mergeCell ref="DHG5:DHG6"/>
    <mergeCell ref="DHI5:DHI6"/>
    <mergeCell ref="DHK5:DHK6"/>
    <mergeCell ref="DHM5:DHM6"/>
    <mergeCell ref="DHO5:DHO6"/>
    <mergeCell ref="DHQ5:DHQ6"/>
    <mergeCell ref="DGU5:DGU6"/>
    <mergeCell ref="DGW5:DGW6"/>
    <mergeCell ref="DGY5:DGY6"/>
    <mergeCell ref="DHA5:DHA6"/>
    <mergeCell ref="DHC5:DHC6"/>
    <mergeCell ref="DHE5:DHE6"/>
    <mergeCell ref="DGI5:DGI6"/>
    <mergeCell ref="DGK5:DGK6"/>
    <mergeCell ref="DGM5:DGM6"/>
    <mergeCell ref="DGO5:DGO6"/>
    <mergeCell ref="DGQ5:DGQ6"/>
    <mergeCell ref="DGS5:DGS6"/>
    <mergeCell ref="DFW5:DFW6"/>
    <mergeCell ref="DFY5:DFY6"/>
    <mergeCell ref="DGA5:DGA6"/>
    <mergeCell ref="DGC5:DGC6"/>
    <mergeCell ref="DGE5:DGE6"/>
    <mergeCell ref="DGG5:DGG6"/>
    <mergeCell ref="DFK5:DFK6"/>
    <mergeCell ref="DFM5:DFM6"/>
    <mergeCell ref="DFO5:DFO6"/>
    <mergeCell ref="DFQ5:DFQ6"/>
    <mergeCell ref="DFS5:DFS6"/>
    <mergeCell ref="DFU5:DFU6"/>
    <mergeCell ref="DEY5:DEY6"/>
    <mergeCell ref="DFA5:DFA6"/>
    <mergeCell ref="DFC5:DFC6"/>
    <mergeCell ref="DFE5:DFE6"/>
    <mergeCell ref="DFG5:DFG6"/>
    <mergeCell ref="DFI5:DFI6"/>
    <mergeCell ref="DEM5:DEM6"/>
    <mergeCell ref="DEO5:DEO6"/>
    <mergeCell ref="DEQ5:DEQ6"/>
    <mergeCell ref="DES5:DES6"/>
    <mergeCell ref="DEU5:DEU6"/>
    <mergeCell ref="DEW5:DEW6"/>
    <mergeCell ref="DEA5:DEA6"/>
    <mergeCell ref="DEC5:DEC6"/>
    <mergeCell ref="DEE5:DEE6"/>
    <mergeCell ref="DEG5:DEG6"/>
    <mergeCell ref="DEI5:DEI6"/>
    <mergeCell ref="DEK5:DEK6"/>
    <mergeCell ref="DDO5:DDO6"/>
    <mergeCell ref="DDQ5:DDQ6"/>
    <mergeCell ref="DDS5:DDS6"/>
    <mergeCell ref="DDU5:DDU6"/>
    <mergeCell ref="DDW5:DDW6"/>
    <mergeCell ref="DDY5:DDY6"/>
    <mergeCell ref="DDC5:DDC6"/>
    <mergeCell ref="DDE5:DDE6"/>
    <mergeCell ref="DDG5:DDG6"/>
    <mergeCell ref="DDI5:DDI6"/>
    <mergeCell ref="DDK5:DDK6"/>
    <mergeCell ref="DDM5:DDM6"/>
    <mergeCell ref="DCQ5:DCQ6"/>
    <mergeCell ref="DCS5:DCS6"/>
    <mergeCell ref="DCU5:DCU6"/>
    <mergeCell ref="DCW5:DCW6"/>
    <mergeCell ref="DCY5:DCY6"/>
    <mergeCell ref="DDA5:DDA6"/>
    <mergeCell ref="DCE5:DCE6"/>
    <mergeCell ref="DCG5:DCG6"/>
    <mergeCell ref="DCI5:DCI6"/>
    <mergeCell ref="DCK5:DCK6"/>
    <mergeCell ref="DCM5:DCM6"/>
    <mergeCell ref="DCO5:DCO6"/>
    <mergeCell ref="DBS5:DBS6"/>
    <mergeCell ref="DBU5:DBU6"/>
    <mergeCell ref="DBW5:DBW6"/>
    <mergeCell ref="DBY5:DBY6"/>
    <mergeCell ref="DCA5:DCA6"/>
    <mergeCell ref="DCC5:DCC6"/>
    <mergeCell ref="DBG5:DBG6"/>
    <mergeCell ref="DBI5:DBI6"/>
    <mergeCell ref="DBK5:DBK6"/>
    <mergeCell ref="DBM5:DBM6"/>
    <mergeCell ref="DBO5:DBO6"/>
    <mergeCell ref="DBQ5:DBQ6"/>
    <mergeCell ref="DAU5:DAU6"/>
    <mergeCell ref="DAW5:DAW6"/>
    <mergeCell ref="DAY5:DAY6"/>
    <mergeCell ref="DBA5:DBA6"/>
    <mergeCell ref="DBC5:DBC6"/>
    <mergeCell ref="DBE5:DBE6"/>
    <mergeCell ref="DAI5:DAI6"/>
    <mergeCell ref="DAK5:DAK6"/>
    <mergeCell ref="DAM5:DAM6"/>
    <mergeCell ref="DAO5:DAO6"/>
    <mergeCell ref="DAQ5:DAQ6"/>
    <mergeCell ref="DAS5:DAS6"/>
    <mergeCell ref="CZW5:CZW6"/>
    <mergeCell ref="CZY5:CZY6"/>
    <mergeCell ref="DAA5:DAA6"/>
    <mergeCell ref="DAC5:DAC6"/>
    <mergeCell ref="DAE5:DAE6"/>
    <mergeCell ref="DAG5:DAG6"/>
    <mergeCell ref="CZK5:CZK6"/>
    <mergeCell ref="CZM5:CZM6"/>
    <mergeCell ref="CZO5:CZO6"/>
    <mergeCell ref="CZQ5:CZQ6"/>
    <mergeCell ref="CZS5:CZS6"/>
    <mergeCell ref="CZU5:CZU6"/>
    <mergeCell ref="CYY5:CYY6"/>
    <mergeCell ref="CZA5:CZA6"/>
    <mergeCell ref="CZC5:CZC6"/>
    <mergeCell ref="CZE5:CZE6"/>
    <mergeCell ref="CZG5:CZG6"/>
    <mergeCell ref="CZI5:CZI6"/>
    <mergeCell ref="CYM5:CYM6"/>
    <mergeCell ref="CYO5:CYO6"/>
    <mergeCell ref="CYQ5:CYQ6"/>
    <mergeCell ref="CYS5:CYS6"/>
    <mergeCell ref="CYU5:CYU6"/>
    <mergeCell ref="CYW5:CYW6"/>
    <mergeCell ref="CYA5:CYA6"/>
    <mergeCell ref="CYC5:CYC6"/>
    <mergeCell ref="CYE5:CYE6"/>
    <mergeCell ref="CYG5:CYG6"/>
    <mergeCell ref="CYI5:CYI6"/>
    <mergeCell ref="CYK5:CYK6"/>
    <mergeCell ref="CXO5:CXO6"/>
    <mergeCell ref="CXQ5:CXQ6"/>
    <mergeCell ref="CXS5:CXS6"/>
    <mergeCell ref="CXU5:CXU6"/>
    <mergeCell ref="CXW5:CXW6"/>
    <mergeCell ref="CXY5:CXY6"/>
    <mergeCell ref="CXC5:CXC6"/>
    <mergeCell ref="CXE5:CXE6"/>
    <mergeCell ref="CXG5:CXG6"/>
    <mergeCell ref="CXI5:CXI6"/>
    <mergeCell ref="CXK5:CXK6"/>
    <mergeCell ref="CXM5:CXM6"/>
    <mergeCell ref="CWQ5:CWQ6"/>
    <mergeCell ref="CWS5:CWS6"/>
    <mergeCell ref="CWU5:CWU6"/>
    <mergeCell ref="CWW5:CWW6"/>
    <mergeCell ref="CWY5:CWY6"/>
    <mergeCell ref="CXA5:CXA6"/>
    <mergeCell ref="CWE5:CWE6"/>
    <mergeCell ref="CWG5:CWG6"/>
    <mergeCell ref="CWI5:CWI6"/>
    <mergeCell ref="CWK5:CWK6"/>
    <mergeCell ref="CWM5:CWM6"/>
    <mergeCell ref="CWO5:CWO6"/>
    <mergeCell ref="CVS5:CVS6"/>
    <mergeCell ref="CVU5:CVU6"/>
    <mergeCell ref="CVW5:CVW6"/>
    <mergeCell ref="CVY5:CVY6"/>
    <mergeCell ref="CWA5:CWA6"/>
    <mergeCell ref="CWC5:CWC6"/>
    <mergeCell ref="CVG5:CVG6"/>
    <mergeCell ref="CVI5:CVI6"/>
    <mergeCell ref="CVK5:CVK6"/>
    <mergeCell ref="CVM5:CVM6"/>
    <mergeCell ref="CVO5:CVO6"/>
    <mergeCell ref="CVQ5:CVQ6"/>
    <mergeCell ref="CUU5:CUU6"/>
    <mergeCell ref="CUW5:CUW6"/>
    <mergeCell ref="CUY5:CUY6"/>
    <mergeCell ref="CVA5:CVA6"/>
    <mergeCell ref="CVC5:CVC6"/>
    <mergeCell ref="CVE5:CVE6"/>
    <mergeCell ref="CUI5:CUI6"/>
    <mergeCell ref="CUK5:CUK6"/>
    <mergeCell ref="CUM5:CUM6"/>
    <mergeCell ref="CUO5:CUO6"/>
    <mergeCell ref="CUQ5:CUQ6"/>
    <mergeCell ref="CUS5:CUS6"/>
    <mergeCell ref="CTW5:CTW6"/>
    <mergeCell ref="CTY5:CTY6"/>
    <mergeCell ref="CUA5:CUA6"/>
    <mergeCell ref="CUC5:CUC6"/>
    <mergeCell ref="CUE5:CUE6"/>
    <mergeCell ref="CUG5:CUG6"/>
    <mergeCell ref="CTK5:CTK6"/>
    <mergeCell ref="CTM5:CTM6"/>
    <mergeCell ref="CTO5:CTO6"/>
    <mergeCell ref="CTQ5:CTQ6"/>
    <mergeCell ref="CTS5:CTS6"/>
    <mergeCell ref="CTU5:CTU6"/>
    <mergeCell ref="CSY5:CSY6"/>
    <mergeCell ref="CTA5:CTA6"/>
    <mergeCell ref="CTC5:CTC6"/>
    <mergeCell ref="CTE5:CTE6"/>
    <mergeCell ref="CTG5:CTG6"/>
    <mergeCell ref="CTI5:CTI6"/>
    <mergeCell ref="CSM5:CSM6"/>
    <mergeCell ref="CSO5:CSO6"/>
    <mergeCell ref="CSQ5:CSQ6"/>
    <mergeCell ref="CSS5:CSS6"/>
    <mergeCell ref="CSU5:CSU6"/>
    <mergeCell ref="CSW5:CSW6"/>
    <mergeCell ref="CSA5:CSA6"/>
    <mergeCell ref="CSC5:CSC6"/>
    <mergeCell ref="CSE5:CSE6"/>
    <mergeCell ref="CSG5:CSG6"/>
    <mergeCell ref="CSI5:CSI6"/>
    <mergeCell ref="CSK5:CSK6"/>
    <mergeCell ref="CRO5:CRO6"/>
    <mergeCell ref="CRQ5:CRQ6"/>
    <mergeCell ref="CRS5:CRS6"/>
    <mergeCell ref="CRU5:CRU6"/>
    <mergeCell ref="CRW5:CRW6"/>
    <mergeCell ref="CRY5:CRY6"/>
    <mergeCell ref="CRC5:CRC6"/>
    <mergeCell ref="CRE5:CRE6"/>
    <mergeCell ref="CRG5:CRG6"/>
    <mergeCell ref="CRI5:CRI6"/>
    <mergeCell ref="CRK5:CRK6"/>
    <mergeCell ref="CRM5:CRM6"/>
    <mergeCell ref="CQQ5:CQQ6"/>
    <mergeCell ref="CQS5:CQS6"/>
    <mergeCell ref="CQU5:CQU6"/>
    <mergeCell ref="CQW5:CQW6"/>
    <mergeCell ref="CQY5:CQY6"/>
    <mergeCell ref="CRA5:CRA6"/>
    <mergeCell ref="CQE5:CQE6"/>
    <mergeCell ref="CQG5:CQG6"/>
    <mergeCell ref="CQI5:CQI6"/>
    <mergeCell ref="CQK5:CQK6"/>
    <mergeCell ref="CQM5:CQM6"/>
    <mergeCell ref="CQO5:CQO6"/>
    <mergeCell ref="CPS5:CPS6"/>
    <mergeCell ref="CPU5:CPU6"/>
    <mergeCell ref="CPW5:CPW6"/>
    <mergeCell ref="CPY5:CPY6"/>
    <mergeCell ref="CQA5:CQA6"/>
    <mergeCell ref="CQC5:CQC6"/>
    <mergeCell ref="CPG5:CPG6"/>
    <mergeCell ref="CPI5:CPI6"/>
    <mergeCell ref="CPK5:CPK6"/>
    <mergeCell ref="CPM5:CPM6"/>
    <mergeCell ref="CPO5:CPO6"/>
    <mergeCell ref="CPQ5:CPQ6"/>
    <mergeCell ref="COU5:COU6"/>
    <mergeCell ref="COW5:COW6"/>
    <mergeCell ref="COY5:COY6"/>
    <mergeCell ref="CPA5:CPA6"/>
    <mergeCell ref="CPC5:CPC6"/>
    <mergeCell ref="CPE5:CPE6"/>
    <mergeCell ref="COI5:COI6"/>
    <mergeCell ref="COK5:COK6"/>
    <mergeCell ref="COM5:COM6"/>
    <mergeCell ref="COO5:COO6"/>
    <mergeCell ref="COQ5:COQ6"/>
    <mergeCell ref="COS5:COS6"/>
    <mergeCell ref="CNW5:CNW6"/>
    <mergeCell ref="CNY5:CNY6"/>
    <mergeCell ref="COA5:COA6"/>
    <mergeCell ref="COC5:COC6"/>
    <mergeCell ref="COE5:COE6"/>
    <mergeCell ref="COG5:COG6"/>
    <mergeCell ref="CNK5:CNK6"/>
    <mergeCell ref="CNM5:CNM6"/>
    <mergeCell ref="CNO5:CNO6"/>
    <mergeCell ref="CNQ5:CNQ6"/>
    <mergeCell ref="CNS5:CNS6"/>
    <mergeCell ref="CNU5:CNU6"/>
    <mergeCell ref="CMY5:CMY6"/>
    <mergeCell ref="CNA5:CNA6"/>
    <mergeCell ref="CNC5:CNC6"/>
    <mergeCell ref="CNE5:CNE6"/>
    <mergeCell ref="CNG5:CNG6"/>
    <mergeCell ref="CNI5:CNI6"/>
    <mergeCell ref="CMM5:CMM6"/>
    <mergeCell ref="CMO5:CMO6"/>
    <mergeCell ref="CMQ5:CMQ6"/>
    <mergeCell ref="CMS5:CMS6"/>
    <mergeCell ref="CMU5:CMU6"/>
    <mergeCell ref="CMW5:CMW6"/>
    <mergeCell ref="CMA5:CMA6"/>
    <mergeCell ref="CMC5:CMC6"/>
    <mergeCell ref="CME5:CME6"/>
    <mergeCell ref="CMG5:CMG6"/>
    <mergeCell ref="CMI5:CMI6"/>
    <mergeCell ref="CMK5:CMK6"/>
    <mergeCell ref="CLO5:CLO6"/>
    <mergeCell ref="CLQ5:CLQ6"/>
    <mergeCell ref="CLS5:CLS6"/>
    <mergeCell ref="CLU5:CLU6"/>
    <mergeCell ref="CLW5:CLW6"/>
    <mergeCell ref="CLY5:CLY6"/>
    <mergeCell ref="CLC5:CLC6"/>
    <mergeCell ref="CLE5:CLE6"/>
    <mergeCell ref="CLG5:CLG6"/>
    <mergeCell ref="CLI5:CLI6"/>
    <mergeCell ref="CLK5:CLK6"/>
    <mergeCell ref="CLM5:CLM6"/>
    <mergeCell ref="CKQ5:CKQ6"/>
    <mergeCell ref="CKS5:CKS6"/>
    <mergeCell ref="CKU5:CKU6"/>
    <mergeCell ref="CKW5:CKW6"/>
    <mergeCell ref="CKY5:CKY6"/>
    <mergeCell ref="CLA5:CLA6"/>
    <mergeCell ref="CKE5:CKE6"/>
    <mergeCell ref="CKG5:CKG6"/>
    <mergeCell ref="CKI5:CKI6"/>
    <mergeCell ref="CKK5:CKK6"/>
    <mergeCell ref="CKM5:CKM6"/>
    <mergeCell ref="CKO5:CKO6"/>
    <mergeCell ref="CJS5:CJS6"/>
    <mergeCell ref="CJU5:CJU6"/>
    <mergeCell ref="CJW5:CJW6"/>
    <mergeCell ref="CJY5:CJY6"/>
    <mergeCell ref="CKA5:CKA6"/>
    <mergeCell ref="CKC5:CKC6"/>
    <mergeCell ref="CJG5:CJG6"/>
    <mergeCell ref="CJI5:CJI6"/>
    <mergeCell ref="CJK5:CJK6"/>
    <mergeCell ref="CJM5:CJM6"/>
    <mergeCell ref="CJO5:CJO6"/>
    <mergeCell ref="CJQ5:CJQ6"/>
    <mergeCell ref="CIU5:CIU6"/>
    <mergeCell ref="CIW5:CIW6"/>
    <mergeCell ref="CIY5:CIY6"/>
    <mergeCell ref="CJA5:CJA6"/>
    <mergeCell ref="CJC5:CJC6"/>
    <mergeCell ref="CJE5:CJE6"/>
    <mergeCell ref="CII5:CII6"/>
    <mergeCell ref="CIK5:CIK6"/>
    <mergeCell ref="CIM5:CIM6"/>
    <mergeCell ref="CIO5:CIO6"/>
    <mergeCell ref="CIQ5:CIQ6"/>
    <mergeCell ref="CIS5:CIS6"/>
    <mergeCell ref="CHW5:CHW6"/>
    <mergeCell ref="CHY5:CHY6"/>
    <mergeCell ref="CIA5:CIA6"/>
    <mergeCell ref="CIC5:CIC6"/>
    <mergeCell ref="CIE5:CIE6"/>
    <mergeCell ref="CIG5:CIG6"/>
    <mergeCell ref="CHK5:CHK6"/>
    <mergeCell ref="CHM5:CHM6"/>
    <mergeCell ref="CHO5:CHO6"/>
    <mergeCell ref="CHQ5:CHQ6"/>
    <mergeCell ref="CHS5:CHS6"/>
    <mergeCell ref="CHU5:CHU6"/>
    <mergeCell ref="CGY5:CGY6"/>
    <mergeCell ref="CHA5:CHA6"/>
    <mergeCell ref="CHC5:CHC6"/>
    <mergeCell ref="CHE5:CHE6"/>
    <mergeCell ref="CHG5:CHG6"/>
    <mergeCell ref="CHI5:CHI6"/>
    <mergeCell ref="CGM5:CGM6"/>
    <mergeCell ref="CGO5:CGO6"/>
    <mergeCell ref="CGQ5:CGQ6"/>
    <mergeCell ref="CGS5:CGS6"/>
    <mergeCell ref="CGU5:CGU6"/>
    <mergeCell ref="CGW5:CGW6"/>
    <mergeCell ref="CGA5:CGA6"/>
    <mergeCell ref="CGC5:CGC6"/>
    <mergeCell ref="CGE5:CGE6"/>
    <mergeCell ref="CGG5:CGG6"/>
    <mergeCell ref="CGI5:CGI6"/>
    <mergeCell ref="CGK5:CGK6"/>
    <mergeCell ref="CFO5:CFO6"/>
    <mergeCell ref="CFQ5:CFQ6"/>
    <mergeCell ref="CFS5:CFS6"/>
    <mergeCell ref="CFU5:CFU6"/>
    <mergeCell ref="CFW5:CFW6"/>
    <mergeCell ref="CFY5:CFY6"/>
    <mergeCell ref="CFC5:CFC6"/>
    <mergeCell ref="CFE5:CFE6"/>
    <mergeCell ref="CFG5:CFG6"/>
    <mergeCell ref="CFI5:CFI6"/>
    <mergeCell ref="CFK5:CFK6"/>
    <mergeCell ref="CFM5:CFM6"/>
    <mergeCell ref="CEQ5:CEQ6"/>
    <mergeCell ref="CES5:CES6"/>
    <mergeCell ref="CEU5:CEU6"/>
    <mergeCell ref="CEW5:CEW6"/>
    <mergeCell ref="CEY5:CEY6"/>
    <mergeCell ref="CFA5:CFA6"/>
    <mergeCell ref="CEE5:CEE6"/>
    <mergeCell ref="CEG5:CEG6"/>
    <mergeCell ref="CEI5:CEI6"/>
    <mergeCell ref="CEK5:CEK6"/>
    <mergeCell ref="CEM5:CEM6"/>
    <mergeCell ref="CEO5:CEO6"/>
    <mergeCell ref="CDS5:CDS6"/>
    <mergeCell ref="CDU5:CDU6"/>
    <mergeCell ref="CDW5:CDW6"/>
    <mergeCell ref="CDY5:CDY6"/>
    <mergeCell ref="CEA5:CEA6"/>
    <mergeCell ref="CEC5:CEC6"/>
    <mergeCell ref="CDG5:CDG6"/>
    <mergeCell ref="CDI5:CDI6"/>
    <mergeCell ref="CDK5:CDK6"/>
    <mergeCell ref="CDM5:CDM6"/>
    <mergeCell ref="CDO5:CDO6"/>
    <mergeCell ref="CDQ5:CDQ6"/>
    <mergeCell ref="CCU5:CCU6"/>
    <mergeCell ref="CCW5:CCW6"/>
    <mergeCell ref="CCY5:CCY6"/>
    <mergeCell ref="CDA5:CDA6"/>
    <mergeCell ref="CDC5:CDC6"/>
    <mergeCell ref="CDE5:CDE6"/>
    <mergeCell ref="CCI5:CCI6"/>
    <mergeCell ref="CCK5:CCK6"/>
    <mergeCell ref="CCM5:CCM6"/>
    <mergeCell ref="CCO5:CCO6"/>
    <mergeCell ref="CCQ5:CCQ6"/>
    <mergeCell ref="CCS5:CCS6"/>
    <mergeCell ref="CBW5:CBW6"/>
    <mergeCell ref="CBY5:CBY6"/>
    <mergeCell ref="CCA5:CCA6"/>
    <mergeCell ref="CCC5:CCC6"/>
    <mergeCell ref="CCE5:CCE6"/>
    <mergeCell ref="CCG5:CCG6"/>
    <mergeCell ref="CBK5:CBK6"/>
    <mergeCell ref="CBM5:CBM6"/>
    <mergeCell ref="CBO5:CBO6"/>
    <mergeCell ref="CBQ5:CBQ6"/>
    <mergeCell ref="CBS5:CBS6"/>
    <mergeCell ref="CBU5:CBU6"/>
    <mergeCell ref="CAY5:CAY6"/>
    <mergeCell ref="CBA5:CBA6"/>
    <mergeCell ref="CBC5:CBC6"/>
    <mergeCell ref="CBE5:CBE6"/>
    <mergeCell ref="CBG5:CBG6"/>
    <mergeCell ref="CBI5:CBI6"/>
    <mergeCell ref="CAM5:CAM6"/>
    <mergeCell ref="CAO5:CAO6"/>
    <mergeCell ref="CAQ5:CAQ6"/>
    <mergeCell ref="CAS5:CAS6"/>
    <mergeCell ref="CAU5:CAU6"/>
    <mergeCell ref="CAW5:CAW6"/>
    <mergeCell ref="CAA5:CAA6"/>
    <mergeCell ref="CAC5:CAC6"/>
    <mergeCell ref="CAE5:CAE6"/>
    <mergeCell ref="CAG5:CAG6"/>
    <mergeCell ref="CAI5:CAI6"/>
    <mergeCell ref="CAK5:CAK6"/>
    <mergeCell ref="BZO5:BZO6"/>
    <mergeCell ref="BZQ5:BZQ6"/>
    <mergeCell ref="BZS5:BZS6"/>
    <mergeCell ref="BZU5:BZU6"/>
    <mergeCell ref="BZW5:BZW6"/>
    <mergeCell ref="BZY5:BZY6"/>
    <mergeCell ref="BZC5:BZC6"/>
    <mergeCell ref="BZE5:BZE6"/>
    <mergeCell ref="BZG5:BZG6"/>
    <mergeCell ref="BZI5:BZI6"/>
    <mergeCell ref="BZK5:BZK6"/>
    <mergeCell ref="BZM5:BZM6"/>
    <mergeCell ref="BYQ5:BYQ6"/>
    <mergeCell ref="BYS5:BYS6"/>
    <mergeCell ref="BYU5:BYU6"/>
    <mergeCell ref="BYW5:BYW6"/>
    <mergeCell ref="BYY5:BYY6"/>
    <mergeCell ref="BZA5:BZA6"/>
    <mergeCell ref="BYE5:BYE6"/>
    <mergeCell ref="BYG5:BYG6"/>
    <mergeCell ref="BYI5:BYI6"/>
    <mergeCell ref="BYK5:BYK6"/>
    <mergeCell ref="BYM5:BYM6"/>
    <mergeCell ref="BYO5:BYO6"/>
    <mergeCell ref="BXS5:BXS6"/>
    <mergeCell ref="BXU5:BXU6"/>
    <mergeCell ref="BXW5:BXW6"/>
    <mergeCell ref="BXY5:BXY6"/>
    <mergeCell ref="BYA5:BYA6"/>
    <mergeCell ref="BYC5:BYC6"/>
    <mergeCell ref="BXG5:BXG6"/>
    <mergeCell ref="BXI5:BXI6"/>
    <mergeCell ref="BXK5:BXK6"/>
    <mergeCell ref="BXM5:BXM6"/>
    <mergeCell ref="BXO5:BXO6"/>
    <mergeCell ref="BXQ5:BXQ6"/>
    <mergeCell ref="BWU5:BWU6"/>
    <mergeCell ref="BWW5:BWW6"/>
    <mergeCell ref="BWY5:BWY6"/>
    <mergeCell ref="BXA5:BXA6"/>
    <mergeCell ref="BXC5:BXC6"/>
    <mergeCell ref="BXE5:BXE6"/>
    <mergeCell ref="BWI5:BWI6"/>
    <mergeCell ref="BWK5:BWK6"/>
    <mergeCell ref="BWM5:BWM6"/>
    <mergeCell ref="BWO5:BWO6"/>
    <mergeCell ref="BWQ5:BWQ6"/>
    <mergeCell ref="BWS5:BWS6"/>
    <mergeCell ref="BVW5:BVW6"/>
    <mergeCell ref="BVY5:BVY6"/>
    <mergeCell ref="BWA5:BWA6"/>
    <mergeCell ref="BWC5:BWC6"/>
    <mergeCell ref="BWE5:BWE6"/>
    <mergeCell ref="BWG5:BWG6"/>
    <mergeCell ref="BVK5:BVK6"/>
    <mergeCell ref="BVM5:BVM6"/>
    <mergeCell ref="BVO5:BVO6"/>
    <mergeCell ref="BVQ5:BVQ6"/>
    <mergeCell ref="BVS5:BVS6"/>
    <mergeCell ref="BVU5:BVU6"/>
    <mergeCell ref="BUY5:BUY6"/>
    <mergeCell ref="BVA5:BVA6"/>
    <mergeCell ref="BVC5:BVC6"/>
    <mergeCell ref="BVE5:BVE6"/>
    <mergeCell ref="BVG5:BVG6"/>
    <mergeCell ref="BVI5:BVI6"/>
    <mergeCell ref="BUM5:BUM6"/>
    <mergeCell ref="BUO5:BUO6"/>
    <mergeCell ref="BUQ5:BUQ6"/>
    <mergeCell ref="BUS5:BUS6"/>
    <mergeCell ref="BUU5:BUU6"/>
    <mergeCell ref="BUW5:BUW6"/>
    <mergeCell ref="BUA5:BUA6"/>
    <mergeCell ref="BUC5:BUC6"/>
    <mergeCell ref="BUE5:BUE6"/>
    <mergeCell ref="BUG5:BUG6"/>
    <mergeCell ref="BUI5:BUI6"/>
    <mergeCell ref="BUK5:BUK6"/>
    <mergeCell ref="BTO5:BTO6"/>
    <mergeCell ref="BTQ5:BTQ6"/>
    <mergeCell ref="BTS5:BTS6"/>
    <mergeCell ref="BTU5:BTU6"/>
    <mergeCell ref="BTW5:BTW6"/>
    <mergeCell ref="BTY5:BTY6"/>
    <mergeCell ref="BTC5:BTC6"/>
    <mergeCell ref="BTE5:BTE6"/>
    <mergeCell ref="BTG5:BTG6"/>
    <mergeCell ref="BTI5:BTI6"/>
    <mergeCell ref="BTK5:BTK6"/>
    <mergeCell ref="BTM5:BTM6"/>
    <mergeCell ref="BSQ5:BSQ6"/>
    <mergeCell ref="BSS5:BSS6"/>
    <mergeCell ref="BSU5:BSU6"/>
    <mergeCell ref="BSW5:BSW6"/>
    <mergeCell ref="BSY5:BSY6"/>
    <mergeCell ref="BTA5:BTA6"/>
    <mergeCell ref="BSE5:BSE6"/>
    <mergeCell ref="BSG5:BSG6"/>
    <mergeCell ref="BSI5:BSI6"/>
    <mergeCell ref="BSK5:BSK6"/>
    <mergeCell ref="BSM5:BSM6"/>
    <mergeCell ref="BSO5:BSO6"/>
    <mergeCell ref="BRS5:BRS6"/>
    <mergeCell ref="BRU5:BRU6"/>
    <mergeCell ref="BRW5:BRW6"/>
    <mergeCell ref="BRY5:BRY6"/>
    <mergeCell ref="BSA5:BSA6"/>
    <mergeCell ref="BSC5:BSC6"/>
    <mergeCell ref="BRG5:BRG6"/>
    <mergeCell ref="BRI5:BRI6"/>
    <mergeCell ref="BRK5:BRK6"/>
    <mergeCell ref="BRM5:BRM6"/>
    <mergeCell ref="BRO5:BRO6"/>
    <mergeCell ref="BRQ5:BRQ6"/>
    <mergeCell ref="BQU5:BQU6"/>
    <mergeCell ref="BQW5:BQW6"/>
    <mergeCell ref="BQY5:BQY6"/>
    <mergeCell ref="BRA5:BRA6"/>
    <mergeCell ref="BRC5:BRC6"/>
    <mergeCell ref="BRE5:BRE6"/>
    <mergeCell ref="BQI5:BQI6"/>
    <mergeCell ref="BQK5:BQK6"/>
    <mergeCell ref="BQM5:BQM6"/>
    <mergeCell ref="BQO5:BQO6"/>
    <mergeCell ref="BQQ5:BQQ6"/>
    <mergeCell ref="BQS5:BQS6"/>
    <mergeCell ref="BPW5:BPW6"/>
    <mergeCell ref="BPY5:BPY6"/>
    <mergeCell ref="BQA5:BQA6"/>
    <mergeCell ref="BQC5:BQC6"/>
    <mergeCell ref="BQE5:BQE6"/>
    <mergeCell ref="BQG5:BQG6"/>
    <mergeCell ref="BPK5:BPK6"/>
    <mergeCell ref="BPM5:BPM6"/>
    <mergeCell ref="BPO5:BPO6"/>
    <mergeCell ref="BPQ5:BPQ6"/>
    <mergeCell ref="BPS5:BPS6"/>
    <mergeCell ref="BPU5:BPU6"/>
    <mergeCell ref="BOY5:BOY6"/>
    <mergeCell ref="BPA5:BPA6"/>
    <mergeCell ref="BPC5:BPC6"/>
    <mergeCell ref="BPE5:BPE6"/>
    <mergeCell ref="BPG5:BPG6"/>
    <mergeCell ref="BPI5:BPI6"/>
    <mergeCell ref="BOM5:BOM6"/>
    <mergeCell ref="BOO5:BOO6"/>
    <mergeCell ref="BOQ5:BOQ6"/>
    <mergeCell ref="BOS5:BOS6"/>
    <mergeCell ref="BOU5:BOU6"/>
    <mergeCell ref="BOW5:BOW6"/>
    <mergeCell ref="BOA5:BOA6"/>
    <mergeCell ref="BOC5:BOC6"/>
    <mergeCell ref="BOE5:BOE6"/>
    <mergeCell ref="BOG5:BOG6"/>
    <mergeCell ref="BOI5:BOI6"/>
    <mergeCell ref="BOK5:BOK6"/>
    <mergeCell ref="BNO5:BNO6"/>
    <mergeCell ref="BNQ5:BNQ6"/>
    <mergeCell ref="BNS5:BNS6"/>
    <mergeCell ref="BNU5:BNU6"/>
    <mergeCell ref="BNW5:BNW6"/>
    <mergeCell ref="BNY5:BNY6"/>
    <mergeCell ref="BNC5:BNC6"/>
    <mergeCell ref="BNE5:BNE6"/>
    <mergeCell ref="BNG5:BNG6"/>
    <mergeCell ref="BNI5:BNI6"/>
    <mergeCell ref="BNK5:BNK6"/>
    <mergeCell ref="BNM5:BNM6"/>
    <mergeCell ref="BMQ5:BMQ6"/>
    <mergeCell ref="BMS5:BMS6"/>
    <mergeCell ref="BMU5:BMU6"/>
    <mergeCell ref="BMW5:BMW6"/>
    <mergeCell ref="BMY5:BMY6"/>
    <mergeCell ref="BNA5:BNA6"/>
    <mergeCell ref="BME5:BME6"/>
    <mergeCell ref="BMG5:BMG6"/>
    <mergeCell ref="BMI5:BMI6"/>
    <mergeCell ref="BMK5:BMK6"/>
    <mergeCell ref="BMM5:BMM6"/>
    <mergeCell ref="BMO5:BMO6"/>
    <mergeCell ref="BLS5:BLS6"/>
    <mergeCell ref="BLU5:BLU6"/>
    <mergeCell ref="BLW5:BLW6"/>
    <mergeCell ref="BLY5:BLY6"/>
    <mergeCell ref="BMA5:BMA6"/>
    <mergeCell ref="BMC5:BMC6"/>
    <mergeCell ref="BLG5:BLG6"/>
    <mergeCell ref="BLI5:BLI6"/>
    <mergeCell ref="BLK5:BLK6"/>
    <mergeCell ref="BLM5:BLM6"/>
    <mergeCell ref="BLO5:BLO6"/>
    <mergeCell ref="BLQ5:BLQ6"/>
    <mergeCell ref="BKU5:BKU6"/>
    <mergeCell ref="BKW5:BKW6"/>
    <mergeCell ref="BKY5:BKY6"/>
    <mergeCell ref="BLA5:BLA6"/>
    <mergeCell ref="BLC5:BLC6"/>
    <mergeCell ref="BLE5:BLE6"/>
    <mergeCell ref="BKI5:BKI6"/>
    <mergeCell ref="BKK5:BKK6"/>
    <mergeCell ref="BKM5:BKM6"/>
    <mergeCell ref="BKO5:BKO6"/>
    <mergeCell ref="BKQ5:BKQ6"/>
    <mergeCell ref="BKS5:BKS6"/>
    <mergeCell ref="BJW5:BJW6"/>
    <mergeCell ref="BJY5:BJY6"/>
    <mergeCell ref="BKA5:BKA6"/>
    <mergeCell ref="BKC5:BKC6"/>
    <mergeCell ref="BKE5:BKE6"/>
    <mergeCell ref="BKG5:BKG6"/>
    <mergeCell ref="BJK5:BJK6"/>
    <mergeCell ref="BJM5:BJM6"/>
    <mergeCell ref="BJO5:BJO6"/>
    <mergeCell ref="BJQ5:BJQ6"/>
    <mergeCell ref="BJS5:BJS6"/>
    <mergeCell ref="BJU5:BJU6"/>
    <mergeCell ref="BIY5:BIY6"/>
    <mergeCell ref="BJA5:BJA6"/>
    <mergeCell ref="BJC5:BJC6"/>
    <mergeCell ref="BJE5:BJE6"/>
    <mergeCell ref="BJG5:BJG6"/>
    <mergeCell ref="BJI5:BJI6"/>
    <mergeCell ref="BIM5:BIM6"/>
    <mergeCell ref="BIO5:BIO6"/>
    <mergeCell ref="BIQ5:BIQ6"/>
    <mergeCell ref="BIS5:BIS6"/>
    <mergeCell ref="BIU5:BIU6"/>
    <mergeCell ref="BIW5:BIW6"/>
    <mergeCell ref="BIA5:BIA6"/>
    <mergeCell ref="BIC5:BIC6"/>
    <mergeCell ref="BIE5:BIE6"/>
    <mergeCell ref="BIG5:BIG6"/>
    <mergeCell ref="BII5:BII6"/>
    <mergeCell ref="BIK5:BIK6"/>
    <mergeCell ref="BHO5:BHO6"/>
    <mergeCell ref="BHQ5:BHQ6"/>
    <mergeCell ref="BHS5:BHS6"/>
    <mergeCell ref="BHU5:BHU6"/>
    <mergeCell ref="BHW5:BHW6"/>
    <mergeCell ref="BHY5:BHY6"/>
    <mergeCell ref="BHC5:BHC6"/>
    <mergeCell ref="BHE5:BHE6"/>
    <mergeCell ref="BHG5:BHG6"/>
    <mergeCell ref="BHI5:BHI6"/>
    <mergeCell ref="BHK5:BHK6"/>
    <mergeCell ref="BHM5:BHM6"/>
    <mergeCell ref="BGQ5:BGQ6"/>
    <mergeCell ref="BGS5:BGS6"/>
    <mergeCell ref="BGU5:BGU6"/>
    <mergeCell ref="BGW5:BGW6"/>
    <mergeCell ref="BGY5:BGY6"/>
    <mergeCell ref="BHA5:BHA6"/>
    <mergeCell ref="BGE5:BGE6"/>
    <mergeCell ref="BGG5:BGG6"/>
    <mergeCell ref="BGI5:BGI6"/>
    <mergeCell ref="BGK5:BGK6"/>
    <mergeCell ref="BGM5:BGM6"/>
    <mergeCell ref="BGO5:BGO6"/>
    <mergeCell ref="BFS5:BFS6"/>
    <mergeCell ref="BFU5:BFU6"/>
    <mergeCell ref="BFW5:BFW6"/>
    <mergeCell ref="BFY5:BFY6"/>
    <mergeCell ref="BGA5:BGA6"/>
    <mergeCell ref="BGC5:BGC6"/>
    <mergeCell ref="BFG5:BFG6"/>
    <mergeCell ref="BFI5:BFI6"/>
    <mergeCell ref="BFK5:BFK6"/>
    <mergeCell ref="BFM5:BFM6"/>
    <mergeCell ref="BFO5:BFO6"/>
    <mergeCell ref="BFQ5:BFQ6"/>
    <mergeCell ref="BEU5:BEU6"/>
    <mergeCell ref="BEW5:BEW6"/>
    <mergeCell ref="BEY5:BEY6"/>
    <mergeCell ref="BFA5:BFA6"/>
    <mergeCell ref="BFC5:BFC6"/>
    <mergeCell ref="BFE5:BFE6"/>
    <mergeCell ref="BEI5:BEI6"/>
    <mergeCell ref="BEK5:BEK6"/>
    <mergeCell ref="BEM5:BEM6"/>
    <mergeCell ref="BEO5:BEO6"/>
    <mergeCell ref="BEQ5:BEQ6"/>
    <mergeCell ref="BES5:BES6"/>
    <mergeCell ref="BDW5:BDW6"/>
    <mergeCell ref="BDY5:BDY6"/>
    <mergeCell ref="BEA5:BEA6"/>
    <mergeCell ref="BEC5:BEC6"/>
    <mergeCell ref="BEE5:BEE6"/>
    <mergeCell ref="BEG5:BEG6"/>
    <mergeCell ref="BDK5:BDK6"/>
    <mergeCell ref="BDM5:BDM6"/>
    <mergeCell ref="BDO5:BDO6"/>
    <mergeCell ref="BDQ5:BDQ6"/>
    <mergeCell ref="BDS5:BDS6"/>
    <mergeCell ref="BDU5:BDU6"/>
    <mergeCell ref="BCY5:BCY6"/>
    <mergeCell ref="BDA5:BDA6"/>
    <mergeCell ref="BDC5:BDC6"/>
    <mergeCell ref="BDE5:BDE6"/>
    <mergeCell ref="BDG5:BDG6"/>
    <mergeCell ref="BDI5:BDI6"/>
    <mergeCell ref="BCM5:BCM6"/>
    <mergeCell ref="BCO5:BCO6"/>
    <mergeCell ref="BCQ5:BCQ6"/>
    <mergeCell ref="BCS5:BCS6"/>
    <mergeCell ref="BCU5:BCU6"/>
    <mergeCell ref="BCW5:BCW6"/>
    <mergeCell ref="BCA5:BCA6"/>
    <mergeCell ref="BCC5:BCC6"/>
    <mergeCell ref="BCE5:BCE6"/>
    <mergeCell ref="BCG5:BCG6"/>
    <mergeCell ref="BCI5:BCI6"/>
    <mergeCell ref="BCK5:BCK6"/>
    <mergeCell ref="BBO5:BBO6"/>
    <mergeCell ref="BBQ5:BBQ6"/>
    <mergeCell ref="BBS5:BBS6"/>
    <mergeCell ref="BBU5:BBU6"/>
    <mergeCell ref="BBW5:BBW6"/>
    <mergeCell ref="BBY5:BBY6"/>
    <mergeCell ref="BBC5:BBC6"/>
    <mergeCell ref="BBE5:BBE6"/>
    <mergeCell ref="BBG5:BBG6"/>
    <mergeCell ref="BBI5:BBI6"/>
    <mergeCell ref="BBK5:BBK6"/>
    <mergeCell ref="BBM5:BBM6"/>
    <mergeCell ref="BAQ5:BAQ6"/>
    <mergeCell ref="BAS5:BAS6"/>
    <mergeCell ref="BAU5:BAU6"/>
    <mergeCell ref="BAW5:BAW6"/>
    <mergeCell ref="BAY5:BAY6"/>
    <mergeCell ref="BBA5:BBA6"/>
    <mergeCell ref="BAE5:BAE6"/>
    <mergeCell ref="BAG5:BAG6"/>
    <mergeCell ref="BAI5:BAI6"/>
    <mergeCell ref="BAK5:BAK6"/>
    <mergeCell ref="BAM5:BAM6"/>
    <mergeCell ref="BAO5:BAO6"/>
    <mergeCell ref="AZS5:AZS6"/>
    <mergeCell ref="AZU5:AZU6"/>
    <mergeCell ref="AZW5:AZW6"/>
    <mergeCell ref="AZY5:AZY6"/>
    <mergeCell ref="BAA5:BAA6"/>
    <mergeCell ref="BAC5:BAC6"/>
    <mergeCell ref="AZG5:AZG6"/>
    <mergeCell ref="AZI5:AZI6"/>
    <mergeCell ref="AZK5:AZK6"/>
    <mergeCell ref="AZM5:AZM6"/>
    <mergeCell ref="AZO5:AZO6"/>
    <mergeCell ref="AZQ5:AZQ6"/>
    <mergeCell ref="AYU5:AYU6"/>
    <mergeCell ref="AYW5:AYW6"/>
    <mergeCell ref="AYY5:AYY6"/>
    <mergeCell ref="AZA5:AZA6"/>
    <mergeCell ref="AZC5:AZC6"/>
    <mergeCell ref="AZE5:AZE6"/>
    <mergeCell ref="AYI5:AYI6"/>
    <mergeCell ref="AYK5:AYK6"/>
    <mergeCell ref="AYM5:AYM6"/>
    <mergeCell ref="AYO5:AYO6"/>
    <mergeCell ref="AYQ5:AYQ6"/>
    <mergeCell ref="AYS5:AYS6"/>
    <mergeCell ref="AXW5:AXW6"/>
    <mergeCell ref="AXY5:AXY6"/>
    <mergeCell ref="AYA5:AYA6"/>
    <mergeCell ref="AYC5:AYC6"/>
    <mergeCell ref="AYE5:AYE6"/>
    <mergeCell ref="AYG5:AYG6"/>
    <mergeCell ref="AXK5:AXK6"/>
    <mergeCell ref="AXM5:AXM6"/>
    <mergeCell ref="AXO5:AXO6"/>
    <mergeCell ref="AXQ5:AXQ6"/>
    <mergeCell ref="AXS5:AXS6"/>
    <mergeCell ref="AXU5:AXU6"/>
    <mergeCell ref="AWY5:AWY6"/>
    <mergeCell ref="AXA5:AXA6"/>
    <mergeCell ref="AXC5:AXC6"/>
    <mergeCell ref="AXE5:AXE6"/>
    <mergeCell ref="AXG5:AXG6"/>
    <mergeCell ref="AXI5:AXI6"/>
    <mergeCell ref="AWM5:AWM6"/>
    <mergeCell ref="AWO5:AWO6"/>
    <mergeCell ref="AWQ5:AWQ6"/>
    <mergeCell ref="AWS5:AWS6"/>
    <mergeCell ref="AWU5:AWU6"/>
    <mergeCell ref="AWW5:AWW6"/>
    <mergeCell ref="AWA5:AWA6"/>
    <mergeCell ref="AWC5:AWC6"/>
    <mergeCell ref="AWE5:AWE6"/>
    <mergeCell ref="AWG5:AWG6"/>
    <mergeCell ref="AWI5:AWI6"/>
    <mergeCell ref="AWK5:AWK6"/>
    <mergeCell ref="AVO5:AVO6"/>
    <mergeCell ref="AVQ5:AVQ6"/>
    <mergeCell ref="AVS5:AVS6"/>
    <mergeCell ref="AVU5:AVU6"/>
    <mergeCell ref="AVW5:AVW6"/>
    <mergeCell ref="AVY5:AVY6"/>
    <mergeCell ref="AVC5:AVC6"/>
    <mergeCell ref="AVE5:AVE6"/>
    <mergeCell ref="AVG5:AVG6"/>
    <mergeCell ref="AVI5:AVI6"/>
    <mergeCell ref="AVK5:AVK6"/>
    <mergeCell ref="AVM5:AVM6"/>
    <mergeCell ref="AUQ5:AUQ6"/>
    <mergeCell ref="AUS5:AUS6"/>
    <mergeCell ref="AUU5:AUU6"/>
    <mergeCell ref="AUW5:AUW6"/>
    <mergeCell ref="AUY5:AUY6"/>
    <mergeCell ref="AVA5:AVA6"/>
    <mergeCell ref="AUE5:AUE6"/>
    <mergeCell ref="AUG5:AUG6"/>
    <mergeCell ref="AUI5:AUI6"/>
    <mergeCell ref="AUK5:AUK6"/>
    <mergeCell ref="AUM5:AUM6"/>
    <mergeCell ref="AUO5:AUO6"/>
    <mergeCell ref="ATS5:ATS6"/>
    <mergeCell ref="ATU5:ATU6"/>
    <mergeCell ref="ATW5:ATW6"/>
    <mergeCell ref="ATY5:ATY6"/>
    <mergeCell ref="AUA5:AUA6"/>
    <mergeCell ref="AUC5:AUC6"/>
    <mergeCell ref="ATG5:ATG6"/>
    <mergeCell ref="ATI5:ATI6"/>
    <mergeCell ref="ATK5:ATK6"/>
    <mergeCell ref="ATM5:ATM6"/>
    <mergeCell ref="ATO5:ATO6"/>
    <mergeCell ref="ATQ5:ATQ6"/>
    <mergeCell ref="ASU5:ASU6"/>
    <mergeCell ref="ASW5:ASW6"/>
    <mergeCell ref="ASY5:ASY6"/>
    <mergeCell ref="ATA5:ATA6"/>
    <mergeCell ref="ATC5:ATC6"/>
    <mergeCell ref="ATE5:ATE6"/>
    <mergeCell ref="ASI5:ASI6"/>
    <mergeCell ref="ASK5:ASK6"/>
    <mergeCell ref="ASM5:ASM6"/>
    <mergeCell ref="ASO5:ASO6"/>
    <mergeCell ref="ASQ5:ASQ6"/>
    <mergeCell ref="ASS5:ASS6"/>
    <mergeCell ref="ARW5:ARW6"/>
    <mergeCell ref="ARY5:ARY6"/>
    <mergeCell ref="ASA5:ASA6"/>
    <mergeCell ref="ASC5:ASC6"/>
    <mergeCell ref="ASE5:ASE6"/>
    <mergeCell ref="ASG5:ASG6"/>
    <mergeCell ref="ARK5:ARK6"/>
    <mergeCell ref="ARM5:ARM6"/>
    <mergeCell ref="ARO5:ARO6"/>
    <mergeCell ref="ARQ5:ARQ6"/>
    <mergeCell ref="ARS5:ARS6"/>
    <mergeCell ref="ARU5:ARU6"/>
    <mergeCell ref="AQY5:AQY6"/>
    <mergeCell ref="ARA5:ARA6"/>
    <mergeCell ref="ARC5:ARC6"/>
    <mergeCell ref="ARE5:ARE6"/>
    <mergeCell ref="ARG5:ARG6"/>
    <mergeCell ref="ARI5:ARI6"/>
    <mergeCell ref="AQM5:AQM6"/>
    <mergeCell ref="AQO5:AQO6"/>
    <mergeCell ref="AQQ5:AQQ6"/>
    <mergeCell ref="AQS5:AQS6"/>
    <mergeCell ref="AQU5:AQU6"/>
    <mergeCell ref="AQW5:AQW6"/>
    <mergeCell ref="AQA5:AQA6"/>
    <mergeCell ref="AQC5:AQC6"/>
    <mergeCell ref="AQE5:AQE6"/>
    <mergeCell ref="AQG5:AQG6"/>
    <mergeCell ref="AQI5:AQI6"/>
    <mergeCell ref="AQK5:AQK6"/>
    <mergeCell ref="APO5:APO6"/>
    <mergeCell ref="APQ5:APQ6"/>
    <mergeCell ref="APS5:APS6"/>
    <mergeCell ref="APU5:APU6"/>
    <mergeCell ref="APW5:APW6"/>
    <mergeCell ref="APY5:APY6"/>
    <mergeCell ref="APC5:APC6"/>
    <mergeCell ref="APE5:APE6"/>
    <mergeCell ref="APG5:APG6"/>
    <mergeCell ref="API5:API6"/>
    <mergeCell ref="APK5:APK6"/>
    <mergeCell ref="APM5:APM6"/>
    <mergeCell ref="AOQ5:AOQ6"/>
    <mergeCell ref="AOS5:AOS6"/>
    <mergeCell ref="AOU5:AOU6"/>
    <mergeCell ref="AOW5:AOW6"/>
    <mergeCell ref="AOY5:AOY6"/>
    <mergeCell ref="APA5:APA6"/>
    <mergeCell ref="AOE5:AOE6"/>
    <mergeCell ref="AOG5:AOG6"/>
    <mergeCell ref="AOI5:AOI6"/>
    <mergeCell ref="AOK5:AOK6"/>
    <mergeCell ref="AOM5:AOM6"/>
    <mergeCell ref="AOO5:AOO6"/>
    <mergeCell ref="ANS5:ANS6"/>
    <mergeCell ref="ANU5:ANU6"/>
    <mergeCell ref="ANW5:ANW6"/>
    <mergeCell ref="ANY5:ANY6"/>
    <mergeCell ref="AOA5:AOA6"/>
    <mergeCell ref="AOC5:AOC6"/>
    <mergeCell ref="ANG5:ANG6"/>
    <mergeCell ref="ANI5:ANI6"/>
    <mergeCell ref="ANK5:ANK6"/>
    <mergeCell ref="ANM5:ANM6"/>
    <mergeCell ref="ANO5:ANO6"/>
    <mergeCell ref="ANQ5:ANQ6"/>
    <mergeCell ref="AMU5:AMU6"/>
    <mergeCell ref="AMW5:AMW6"/>
    <mergeCell ref="AMY5:AMY6"/>
    <mergeCell ref="ANA5:ANA6"/>
    <mergeCell ref="ANC5:ANC6"/>
    <mergeCell ref="ANE5:ANE6"/>
    <mergeCell ref="AMI5:AMI6"/>
    <mergeCell ref="AMK5:AMK6"/>
    <mergeCell ref="AMM5:AMM6"/>
    <mergeCell ref="AMO5:AMO6"/>
    <mergeCell ref="AMQ5:AMQ6"/>
    <mergeCell ref="AMS5:AMS6"/>
    <mergeCell ref="ALW5:ALW6"/>
    <mergeCell ref="ALY5:ALY6"/>
    <mergeCell ref="AMA5:AMA6"/>
    <mergeCell ref="AMC5:AMC6"/>
    <mergeCell ref="AME5:AME6"/>
    <mergeCell ref="AMG5:AMG6"/>
    <mergeCell ref="ALK5:ALK6"/>
    <mergeCell ref="ALM5:ALM6"/>
    <mergeCell ref="ALO5:ALO6"/>
    <mergeCell ref="ALQ5:ALQ6"/>
    <mergeCell ref="ALS5:ALS6"/>
    <mergeCell ref="ALU5:ALU6"/>
    <mergeCell ref="AKY5:AKY6"/>
    <mergeCell ref="ALA5:ALA6"/>
    <mergeCell ref="ALC5:ALC6"/>
    <mergeCell ref="ALE5:ALE6"/>
    <mergeCell ref="ALG5:ALG6"/>
    <mergeCell ref="ALI5:ALI6"/>
    <mergeCell ref="AKM5:AKM6"/>
    <mergeCell ref="AKO5:AKO6"/>
    <mergeCell ref="AKQ5:AKQ6"/>
    <mergeCell ref="AKS5:AKS6"/>
    <mergeCell ref="AKU5:AKU6"/>
    <mergeCell ref="AKW5:AKW6"/>
    <mergeCell ref="AGS5:AGS6"/>
    <mergeCell ref="AKC5:AKC6"/>
    <mergeCell ref="AKE5:AKE6"/>
    <mergeCell ref="AKG5:AKG6"/>
    <mergeCell ref="AKI5:AKI6"/>
    <mergeCell ref="AKK5:AKK6"/>
    <mergeCell ref="AGG5:AGG6"/>
    <mergeCell ref="AGI5:AGI6"/>
    <mergeCell ref="AGK5:AGK6"/>
    <mergeCell ref="AGM5:AGM6"/>
    <mergeCell ref="AGO5:AGO6"/>
    <mergeCell ref="AGQ5:AGQ6"/>
    <mergeCell ref="AFU5:AFU6"/>
    <mergeCell ref="AFW5:AFW6"/>
    <mergeCell ref="AFY5:AFY6"/>
    <mergeCell ref="AGA5:AGA6"/>
    <mergeCell ref="AGC5:AGC6"/>
    <mergeCell ref="AGE5:AGE6"/>
    <mergeCell ref="AFI5:AFI6"/>
    <mergeCell ref="AFK5:AFK6"/>
    <mergeCell ref="AFM5:AFM6"/>
    <mergeCell ref="AFO5:AFO6"/>
    <mergeCell ref="AFQ5:AFQ6"/>
    <mergeCell ref="AFS5:AFS6"/>
    <mergeCell ref="AEW5:AEW6"/>
    <mergeCell ref="AEY5:AEY6"/>
    <mergeCell ref="AFA5:AFA6"/>
    <mergeCell ref="AFC5:AFC6"/>
    <mergeCell ref="AFE5:AFE6"/>
    <mergeCell ref="AFG5:AFG6"/>
    <mergeCell ref="AEK5:AEK6"/>
    <mergeCell ref="AEM5:AEM6"/>
    <mergeCell ref="AEO5:AEO6"/>
    <mergeCell ref="AEQ5:AEQ6"/>
    <mergeCell ref="AES5:AES6"/>
    <mergeCell ref="AEU5:AEU6"/>
    <mergeCell ref="ADY5:ADY6"/>
    <mergeCell ref="AEA5:AEA6"/>
    <mergeCell ref="AEC5:AEC6"/>
    <mergeCell ref="AEE5:AEE6"/>
    <mergeCell ref="AEG5:AEG6"/>
    <mergeCell ref="AEI5:AEI6"/>
    <mergeCell ref="ADM5:ADM6"/>
    <mergeCell ref="ADO5:ADO6"/>
    <mergeCell ref="ADQ5:ADQ6"/>
    <mergeCell ref="ADS5:ADS6"/>
    <mergeCell ref="ADU5:ADU6"/>
    <mergeCell ref="ADW5:ADW6"/>
    <mergeCell ref="ADA5:ADA6"/>
    <mergeCell ref="ADC5:ADC6"/>
    <mergeCell ref="ADE5:ADE6"/>
    <mergeCell ref="ADG5:ADG6"/>
    <mergeCell ref="ADI5:ADI6"/>
    <mergeCell ref="ADK5:ADK6"/>
    <mergeCell ref="ACO5:ACO6"/>
    <mergeCell ref="ACQ5:ACQ6"/>
    <mergeCell ref="ACS5:ACS6"/>
    <mergeCell ref="ACU5:ACU6"/>
    <mergeCell ref="ACW5:ACW6"/>
    <mergeCell ref="ACY5:ACY6"/>
    <mergeCell ref="ACC5:ACC6"/>
    <mergeCell ref="ACE5:ACE6"/>
    <mergeCell ref="ACG5:ACG6"/>
    <mergeCell ref="ACI5:ACI6"/>
    <mergeCell ref="ACK5:ACK6"/>
    <mergeCell ref="ACM5:ACM6"/>
    <mergeCell ref="ABQ5:ABQ6"/>
    <mergeCell ref="ABS5:ABS6"/>
    <mergeCell ref="ABU5:ABU6"/>
    <mergeCell ref="ABW5:ABW6"/>
    <mergeCell ref="ABY5:ABY6"/>
    <mergeCell ref="ACA5:ACA6"/>
    <mergeCell ref="ABE5:ABE6"/>
    <mergeCell ref="ABG5:ABG6"/>
    <mergeCell ref="ABI5:ABI6"/>
    <mergeCell ref="ABK5:ABK6"/>
    <mergeCell ref="ABM5:ABM6"/>
    <mergeCell ref="ABO5:ABO6"/>
    <mergeCell ref="AAS5:AAS6"/>
    <mergeCell ref="AAU5:AAU6"/>
    <mergeCell ref="AAW5:AAW6"/>
    <mergeCell ref="AAY5:AAY6"/>
    <mergeCell ref="ABA5:ABA6"/>
    <mergeCell ref="ABC5:ABC6"/>
    <mergeCell ref="AAG5:AAG6"/>
    <mergeCell ref="AAI5:AAI6"/>
    <mergeCell ref="AAK5:AAK6"/>
    <mergeCell ref="AAM5:AAM6"/>
    <mergeCell ref="AAO5:AAO6"/>
    <mergeCell ref="AAQ5:AAQ6"/>
    <mergeCell ref="ZU5:ZU6"/>
    <mergeCell ref="ZW5:ZW6"/>
    <mergeCell ref="ZY5:ZY6"/>
    <mergeCell ref="AAA5:AAA6"/>
    <mergeCell ref="AAC5:AAC6"/>
    <mergeCell ref="AAE5:AAE6"/>
    <mergeCell ref="ZI5:ZI6"/>
    <mergeCell ref="ZK5:ZK6"/>
    <mergeCell ref="ZM5:ZM6"/>
    <mergeCell ref="ZO5:ZO6"/>
    <mergeCell ref="ZQ5:ZQ6"/>
    <mergeCell ref="ZS5:ZS6"/>
    <mergeCell ref="YW5:YW6"/>
    <mergeCell ref="YY5:YY6"/>
    <mergeCell ref="ZA5:ZA6"/>
    <mergeCell ref="ZC5:ZC6"/>
    <mergeCell ref="ZE5:ZE6"/>
    <mergeCell ref="ZG5:ZG6"/>
    <mergeCell ref="YK5:YK6"/>
    <mergeCell ref="YM5:YM6"/>
    <mergeCell ref="YO5:YO6"/>
    <mergeCell ref="YQ5:YQ6"/>
    <mergeCell ref="YS5:YS6"/>
    <mergeCell ref="YU5:YU6"/>
    <mergeCell ref="XY5:XY6"/>
    <mergeCell ref="YA5:YA6"/>
    <mergeCell ref="YC5:YC6"/>
    <mergeCell ref="YE5:YE6"/>
    <mergeCell ref="YG5:YG6"/>
    <mergeCell ref="YI5:YI6"/>
    <mergeCell ref="XM5:XM6"/>
    <mergeCell ref="XO5:XO6"/>
    <mergeCell ref="XQ5:XQ6"/>
    <mergeCell ref="XS5:XS6"/>
    <mergeCell ref="XU5:XU6"/>
    <mergeCell ref="XW5:XW6"/>
    <mergeCell ref="XA5:XA6"/>
    <mergeCell ref="XC5:XC6"/>
    <mergeCell ref="XE5:XE6"/>
    <mergeCell ref="XG5:XG6"/>
    <mergeCell ref="XI5:XI6"/>
    <mergeCell ref="XK5:XK6"/>
    <mergeCell ref="WO5:WO6"/>
    <mergeCell ref="WQ5:WQ6"/>
    <mergeCell ref="WS5:WS6"/>
    <mergeCell ref="WU5:WU6"/>
    <mergeCell ref="WW5:WW6"/>
    <mergeCell ref="WY5:WY6"/>
    <mergeCell ref="WC5:WC6"/>
    <mergeCell ref="WE5:WE6"/>
    <mergeCell ref="WG5:WG6"/>
    <mergeCell ref="WI5:WI6"/>
    <mergeCell ref="WK5:WK6"/>
    <mergeCell ref="WM5:WM6"/>
    <mergeCell ref="VQ5:VQ6"/>
    <mergeCell ref="VS5:VS6"/>
    <mergeCell ref="VU5:VU6"/>
    <mergeCell ref="VW5:VW6"/>
    <mergeCell ref="VY5:VY6"/>
    <mergeCell ref="WA5:WA6"/>
    <mergeCell ref="VE5:VE6"/>
    <mergeCell ref="VG5:VG6"/>
    <mergeCell ref="VI5:VI6"/>
    <mergeCell ref="VK5:VK6"/>
    <mergeCell ref="VM5:VM6"/>
    <mergeCell ref="VO5:VO6"/>
    <mergeCell ref="US5:US6"/>
    <mergeCell ref="UU5:UU6"/>
    <mergeCell ref="UW5:UW6"/>
    <mergeCell ref="UY5:UY6"/>
    <mergeCell ref="VA5:VA6"/>
    <mergeCell ref="VC5:VC6"/>
    <mergeCell ref="UG5:UG6"/>
    <mergeCell ref="UI5:UI6"/>
    <mergeCell ref="UK5:UK6"/>
    <mergeCell ref="UM5:UM6"/>
    <mergeCell ref="UO5:UO6"/>
    <mergeCell ref="UQ5:UQ6"/>
    <mergeCell ref="TU5:TU6"/>
    <mergeCell ref="TW5:TW6"/>
    <mergeCell ref="TY5:TY6"/>
    <mergeCell ref="UA5:UA6"/>
    <mergeCell ref="UC5:UC6"/>
    <mergeCell ref="UE5:UE6"/>
    <mergeCell ref="TI5:TI6"/>
    <mergeCell ref="TK5:TK6"/>
    <mergeCell ref="TM5:TM6"/>
    <mergeCell ref="TO5:TO6"/>
    <mergeCell ref="TQ5:TQ6"/>
    <mergeCell ref="TS5:TS6"/>
    <mergeCell ref="SW5:SW6"/>
    <mergeCell ref="SY5:SY6"/>
    <mergeCell ref="TA5:TA6"/>
    <mergeCell ref="TC5:TC6"/>
    <mergeCell ref="TE5:TE6"/>
    <mergeCell ref="TG5:TG6"/>
    <mergeCell ref="SK5:SK6"/>
    <mergeCell ref="SM5:SM6"/>
    <mergeCell ref="SO5:SO6"/>
    <mergeCell ref="SQ5:SQ6"/>
    <mergeCell ref="SS5:SS6"/>
    <mergeCell ref="SU5:SU6"/>
    <mergeCell ref="RY5:RY6"/>
    <mergeCell ref="SA5:SA6"/>
    <mergeCell ref="SC5:SC6"/>
    <mergeCell ref="SE5:SE6"/>
    <mergeCell ref="SG5:SG6"/>
    <mergeCell ref="SI5:SI6"/>
    <mergeCell ref="RM5:RM6"/>
    <mergeCell ref="RO5:RO6"/>
    <mergeCell ref="RQ5:RQ6"/>
    <mergeCell ref="RS5:RS6"/>
    <mergeCell ref="RU5:RU6"/>
    <mergeCell ref="RW5:RW6"/>
    <mergeCell ref="RA5:RA6"/>
    <mergeCell ref="RC5:RC6"/>
    <mergeCell ref="RE5:RE6"/>
    <mergeCell ref="RG5:RG6"/>
    <mergeCell ref="RI5:RI6"/>
    <mergeCell ref="RK5:RK6"/>
    <mergeCell ref="QO5:QO6"/>
    <mergeCell ref="QQ5:QQ6"/>
    <mergeCell ref="QS5:QS6"/>
    <mergeCell ref="QU5:QU6"/>
    <mergeCell ref="QW5:QW6"/>
    <mergeCell ref="QY5:QY6"/>
    <mergeCell ref="QC5:QC6"/>
    <mergeCell ref="QE5:QE6"/>
    <mergeCell ref="QG5:QG6"/>
    <mergeCell ref="QI5:QI6"/>
    <mergeCell ref="QK5:QK6"/>
    <mergeCell ref="QM5:QM6"/>
    <mergeCell ref="PQ5:PQ6"/>
    <mergeCell ref="PS5:PS6"/>
    <mergeCell ref="PU5:PU6"/>
    <mergeCell ref="PW5:PW6"/>
    <mergeCell ref="PY5:PY6"/>
    <mergeCell ref="QA5:QA6"/>
    <mergeCell ref="PE5:PE6"/>
    <mergeCell ref="PG5:PG6"/>
    <mergeCell ref="PI5:PI6"/>
    <mergeCell ref="PK5:PK6"/>
    <mergeCell ref="PM5:PM6"/>
    <mergeCell ref="PO5:PO6"/>
    <mergeCell ref="OS5:OS6"/>
    <mergeCell ref="OU5:OU6"/>
    <mergeCell ref="OW5:OW6"/>
    <mergeCell ref="OY5:OY6"/>
    <mergeCell ref="PA5:PA6"/>
    <mergeCell ref="PC5:PC6"/>
    <mergeCell ref="OG5:OG6"/>
    <mergeCell ref="OI5:OI6"/>
    <mergeCell ref="OK5:OK6"/>
    <mergeCell ref="OM5:OM6"/>
    <mergeCell ref="OO5:OO6"/>
    <mergeCell ref="OQ5:OQ6"/>
    <mergeCell ref="NU5:NU6"/>
    <mergeCell ref="NW5:NW6"/>
    <mergeCell ref="NY5:NY6"/>
    <mergeCell ref="OA5:OA6"/>
    <mergeCell ref="OC5:OC6"/>
    <mergeCell ref="OE5:OE6"/>
    <mergeCell ref="NI5:NI6"/>
    <mergeCell ref="NK5:NK6"/>
    <mergeCell ref="NM5:NM6"/>
    <mergeCell ref="NO5:NO6"/>
    <mergeCell ref="NQ5:NQ6"/>
    <mergeCell ref="NS5:NS6"/>
    <mergeCell ref="MW5:MW6"/>
    <mergeCell ref="MY5:MY6"/>
    <mergeCell ref="NA5:NA6"/>
    <mergeCell ref="NC5:NC6"/>
    <mergeCell ref="NE5:NE6"/>
    <mergeCell ref="NG5:NG6"/>
    <mergeCell ref="MK5:MK6"/>
    <mergeCell ref="MM5:MM6"/>
    <mergeCell ref="MO5:MO6"/>
    <mergeCell ref="MQ5:MQ6"/>
    <mergeCell ref="MS5:MS6"/>
    <mergeCell ref="MU5:MU6"/>
    <mergeCell ref="LY5:LY6"/>
    <mergeCell ref="MA5:MA6"/>
    <mergeCell ref="MC5:MC6"/>
    <mergeCell ref="ME5:ME6"/>
    <mergeCell ref="MG5:MG6"/>
    <mergeCell ref="MI5:MI6"/>
    <mergeCell ref="LM5:LM6"/>
    <mergeCell ref="LO5:LO6"/>
    <mergeCell ref="LQ5:LQ6"/>
    <mergeCell ref="LS5:LS6"/>
    <mergeCell ref="LU5:LU6"/>
    <mergeCell ref="LW5:LW6"/>
    <mergeCell ref="LA5:LA6"/>
    <mergeCell ref="LC5:LC6"/>
    <mergeCell ref="LE5:LE6"/>
    <mergeCell ref="LG5:LG6"/>
    <mergeCell ref="LI5:LI6"/>
    <mergeCell ref="LK5:LK6"/>
    <mergeCell ref="KO5:KO6"/>
    <mergeCell ref="KQ5:KQ6"/>
    <mergeCell ref="KS5:KS6"/>
    <mergeCell ref="KU5:KU6"/>
    <mergeCell ref="KW5:KW6"/>
    <mergeCell ref="KY5:KY6"/>
    <mergeCell ref="KC5:KC6"/>
    <mergeCell ref="KE5:KE6"/>
    <mergeCell ref="KG5:KG6"/>
    <mergeCell ref="KI5:KI6"/>
    <mergeCell ref="KK5:KK6"/>
    <mergeCell ref="KM5:KM6"/>
    <mergeCell ref="JQ5:JQ6"/>
    <mergeCell ref="JS5:JS6"/>
    <mergeCell ref="JU5:JU6"/>
    <mergeCell ref="JW5:JW6"/>
    <mergeCell ref="JY5:JY6"/>
    <mergeCell ref="KA5:KA6"/>
    <mergeCell ref="JE5:JE6"/>
    <mergeCell ref="JG5:JG6"/>
    <mergeCell ref="JI5:JI6"/>
    <mergeCell ref="JK5:JK6"/>
    <mergeCell ref="JM5:JM6"/>
    <mergeCell ref="JO5:JO6"/>
    <mergeCell ref="IS5:IS6"/>
    <mergeCell ref="IU5:IU6"/>
    <mergeCell ref="IW5:IW6"/>
    <mergeCell ref="IY5:IY6"/>
    <mergeCell ref="JA5:JA6"/>
    <mergeCell ref="JC5:JC6"/>
    <mergeCell ref="IG5:IG6"/>
    <mergeCell ref="II5:II6"/>
    <mergeCell ref="IK5:IK6"/>
    <mergeCell ref="IM5:IM6"/>
    <mergeCell ref="IO5:IO6"/>
    <mergeCell ref="IQ5:IQ6"/>
    <mergeCell ref="HU5:HU6"/>
    <mergeCell ref="HW5:HW6"/>
    <mergeCell ref="HY5:HY6"/>
    <mergeCell ref="IA5:IA6"/>
    <mergeCell ref="IC5:IC6"/>
    <mergeCell ref="IE5:IE6"/>
    <mergeCell ref="HI5:HI6"/>
    <mergeCell ref="HK5:HK6"/>
    <mergeCell ref="HM5:HM6"/>
    <mergeCell ref="HO5:HO6"/>
    <mergeCell ref="HQ5:HQ6"/>
    <mergeCell ref="HS5:HS6"/>
    <mergeCell ref="B4:E4"/>
    <mergeCell ref="B5:E5"/>
    <mergeCell ref="HA5:HA6"/>
    <mergeCell ref="HC5:HC6"/>
    <mergeCell ref="HE5:HE6"/>
    <mergeCell ref="HG5:HG6"/>
  </mergeCells>
  <phoneticPr fontId="8"/>
  <pageMargins left="0.23622047244094491" right="0.23622047244094491" top="0.74803149606299213" bottom="0.74803149606299213" header="0.31496062992125984" footer="0.31496062992125984"/>
  <pageSetup paperSize="9" scale="6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tabColor rgb="FFCCFFFF"/>
    <pageSetUpPr fitToPage="1"/>
  </sheetPr>
  <dimension ref="A2:MYT35"/>
  <sheetViews>
    <sheetView view="pageBreakPreview" zoomScaleNormal="110" zoomScaleSheetLayoutView="100" workbookViewId="0">
      <selection activeCell="J5" sqref="J5"/>
    </sheetView>
  </sheetViews>
  <sheetFormatPr defaultColWidth="8.88671875" defaultRowHeight="13.2" x14ac:dyDescent="0.2"/>
  <cols>
    <col min="1" max="1" width="5.77734375" style="287" customWidth="1"/>
    <col min="2" max="2" width="10" style="287" customWidth="1"/>
    <col min="3" max="3" width="17.109375" style="287" customWidth="1"/>
    <col min="4" max="4" width="13.77734375" style="287" customWidth="1"/>
    <col min="5" max="5" width="16.109375" style="287" customWidth="1"/>
    <col min="6" max="6" width="22.109375" style="287" customWidth="1"/>
    <col min="7" max="8" width="15.109375" style="287" customWidth="1"/>
    <col min="9" max="9" width="10.77734375" style="287" hidden="1" customWidth="1"/>
    <col min="10" max="10" width="12.44140625" style="287" customWidth="1"/>
    <col min="11" max="11" width="14.88671875" style="287" customWidth="1"/>
    <col min="12" max="16384" width="8.88671875" style="287"/>
  </cols>
  <sheetData>
    <row r="2" spans="1:1024 1026:2048 2050:3072 3074:4096 4098:5120 5122:6144 6146:7168 7170:8192 8194:9216 9218:9458" ht="21" x14ac:dyDescent="0.2">
      <c r="B2" s="325"/>
      <c r="D2" s="288" t="s">
        <v>441</v>
      </c>
    </row>
    <row r="4" spans="1:1024 1026:2048 2050:3072 3074:4096 4098:5120 5122:6144 6146:7168 7170:8192 8194:9216 9218:9458" s="326" customFormat="1" ht="40.200000000000003" customHeight="1" x14ac:dyDescent="0.2">
      <c r="A4" s="289" t="s">
        <v>394</v>
      </c>
      <c r="B4" s="715" t="s">
        <v>395</v>
      </c>
      <c r="C4" s="716"/>
      <c r="D4" s="716"/>
      <c r="E4" s="717"/>
      <c r="F4" s="290" t="s">
        <v>396</v>
      </c>
      <c r="G4" s="289" t="s">
        <v>397</v>
      </c>
      <c r="H4" s="289" t="s">
        <v>398</v>
      </c>
      <c r="I4" s="289" t="s">
        <v>399</v>
      </c>
      <c r="J4" s="289" t="s">
        <v>442</v>
      </c>
      <c r="K4" s="289" t="s">
        <v>401</v>
      </c>
    </row>
    <row r="5" spans="1:1024 1026:2048 2050:3072 3074:4096 4098:5120 5122:6144 6146:7168 7170:8192 8194:9216 9218:9458" s="299" customFormat="1" ht="62.4" customHeight="1" x14ac:dyDescent="0.2">
      <c r="A5" s="293" t="s">
        <v>402</v>
      </c>
      <c r="B5" s="718" t="s">
        <v>403</v>
      </c>
      <c r="C5" s="719"/>
      <c r="D5" s="719"/>
      <c r="E5" s="720"/>
      <c r="F5" s="301" t="s">
        <v>404</v>
      </c>
      <c r="G5" s="327">
        <v>20000</v>
      </c>
      <c r="H5" s="295">
        <f>G5</f>
        <v>20000</v>
      </c>
      <c r="I5" s="296"/>
      <c r="J5" s="584">
        <v>1</v>
      </c>
      <c r="K5" s="295">
        <f>H5*J5</f>
        <v>20000</v>
      </c>
    </row>
    <row r="6" spans="1:1024 1026:2048 2050:3072 3074:4096 4098:5120 5122:6144 6146:7168 7170:8192 8194:9216 9218:9458" s="299" customFormat="1" ht="62.4" customHeight="1" x14ac:dyDescent="0.2">
      <c r="A6" s="300" t="s">
        <v>405</v>
      </c>
      <c r="B6" s="718" t="s">
        <v>406</v>
      </c>
      <c r="C6" s="719"/>
      <c r="D6" s="719"/>
      <c r="E6" s="720"/>
      <c r="F6" s="301" t="s">
        <v>407</v>
      </c>
      <c r="G6" s="302" t="s">
        <v>408</v>
      </c>
      <c r="H6" s="295">
        <f>H5*10%</f>
        <v>2000</v>
      </c>
      <c r="I6" s="296"/>
      <c r="J6" s="302" t="s">
        <v>409</v>
      </c>
      <c r="K6" s="297">
        <f>K5*10%</f>
        <v>2000</v>
      </c>
      <c r="L6" s="298"/>
      <c r="M6" s="351"/>
      <c r="N6" s="298"/>
      <c r="O6" s="351"/>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87"/>
      <c r="BC6" s="287"/>
      <c r="BD6" s="287"/>
      <c r="BE6" s="287"/>
      <c r="BF6" s="287"/>
      <c r="BG6" s="287"/>
      <c r="BH6" s="287"/>
      <c r="BI6" s="287"/>
      <c r="BJ6" s="287"/>
      <c r="BK6" s="287"/>
      <c r="BL6" s="287"/>
      <c r="BM6" s="287"/>
      <c r="BN6" s="287"/>
      <c r="BO6" s="287"/>
      <c r="BP6" s="287"/>
      <c r="BQ6" s="287"/>
      <c r="BR6" s="287"/>
      <c r="BS6" s="287"/>
      <c r="BT6" s="287"/>
      <c r="BU6" s="287"/>
      <c r="BV6" s="287"/>
      <c r="BW6" s="287"/>
      <c r="BX6" s="287"/>
      <c r="BY6" s="287"/>
      <c r="BZ6" s="287"/>
      <c r="CA6" s="287"/>
      <c r="CB6" s="287"/>
      <c r="CC6" s="287"/>
      <c r="CD6" s="287"/>
      <c r="CE6" s="287"/>
      <c r="CF6" s="287"/>
      <c r="CG6" s="287"/>
      <c r="CH6" s="287"/>
      <c r="CI6" s="287"/>
      <c r="CJ6" s="287"/>
      <c r="CK6" s="287"/>
      <c r="CL6" s="287"/>
      <c r="CM6" s="287"/>
      <c r="CN6" s="287"/>
      <c r="CO6" s="287"/>
      <c r="CP6" s="287"/>
      <c r="CQ6" s="287"/>
      <c r="CR6" s="287"/>
      <c r="CS6" s="287"/>
      <c r="CT6" s="287"/>
      <c r="CU6" s="287"/>
      <c r="CV6" s="287"/>
      <c r="CW6" s="287"/>
      <c r="CX6" s="287"/>
      <c r="CY6" s="287"/>
      <c r="CZ6" s="287"/>
      <c r="DA6" s="287"/>
      <c r="DB6" s="287"/>
      <c r="DC6" s="287"/>
      <c r="DD6" s="287"/>
      <c r="DE6" s="287"/>
      <c r="DF6" s="287"/>
      <c r="DG6" s="351"/>
      <c r="DH6" s="298"/>
      <c r="DI6" s="351"/>
      <c r="DJ6" s="298"/>
      <c r="DK6" s="351"/>
      <c r="DL6" s="298"/>
      <c r="DM6" s="351"/>
      <c r="DN6" s="298"/>
      <c r="DO6" s="351"/>
      <c r="DP6" s="298"/>
      <c r="DQ6" s="351"/>
      <c r="DR6" s="298"/>
      <c r="DS6" s="351"/>
      <c r="DT6" s="298"/>
      <c r="DU6" s="351"/>
      <c r="DV6" s="298"/>
      <c r="DW6" s="351"/>
      <c r="DX6" s="298"/>
      <c r="DY6" s="351"/>
      <c r="DZ6" s="298"/>
      <c r="EA6" s="351"/>
      <c r="EB6" s="298"/>
      <c r="EC6" s="351"/>
      <c r="ED6" s="298"/>
      <c r="EE6" s="351"/>
      <c r="EF6" s="298"/>
      <c r="EG6" s="351"/>
      <c r="EH6" s="298"/>
      <c r="EI6" s="351"/>
      <c r="EJ6" s="298"/>
      <c r="EK6" s="351"/>
      <c r="EL6" s="298"/>
      <c r="EM6" s="351"/>
      <c r="EN6" s="298"/>
      <c r="EO6" s="351"/>
      <c r="EP6" s="298"/>
      <c r="EQ6" s="351"/>
      <c r="ER6" s="298"/>
      <c r="ES6" s="351"/>
      <c r="ET6" s="298"/>
      <c r="EU6" s="351"/>
      <c r="EV6" s="298"/>
      <c r="EW6" s="351"/>
      <c r="EX6" s="298"/>
      <c r="EY6" s="351"/>
      <c r="EZ6" s="298"/>
      <c r="FA6" s="351"/>
      <c r="FB6" s="298"/>
      <c r="FC6" s="351"/>
      <c r="FD6" s="298"/>
      <c r="FE6" s="351"/>
      <c r="FF6" s="298"/>
      <c r="FG6" s="351"/>
      <c r="FH6" s="298"/>
      <c r="FI6" s="351"/>
      <c r="FJ6" s="298"/>
      <c r="FK6" s="351"/>
      <c r="FL6" s="298"/>
      <c r="FM6" s="351"/>
      <c r="FN6" s="298"/>
      <c r="FO6" s="351"/>
      <c r="FP6" s="298"/>
      <c r="FQ6" s="351"/>
      <c r="FR6" s="298"/>
      <c r="FS6" s="351"/>
      <c r="FT6" s="298"/>
      <c r="FU6" s="351"/>
      <c r="FV6" s="298"/>
      <c r="FW6" s="351"/>
      <c r="FX6" s="298"/>
      <c r="FY6" s="351"/>
      <c r="FZ6" s="298"/>
      <c r="GA6" s="351"/>
      <c r="GB6" s="298"/>
      <c r="GC6" s="351"/>
      <c r="GD6" s="298"/>
      <c r="GE6" s="351"/>
      <c r="GF6" s="298"/>
      <c r="GG6" s="351"/>
      <c r="GH6" s="298"/>
      <c r="GI6" s="351"/>
      <c r="GJ6" s="298"/>
      <c r="GK6" s="351"/>
      <c r="GL6" s="298"/>
      <c r="GM6" s="351"/>
      <c r="GN6" s="298"/>
      <c r="GO6" s="351"/>
      <c r="GP6" s="298"/>
      <c r="GQ6" s="351"/>
      <c r="GR6" s="298"/>
      <c r="GS6" s="351"/>
      <c r="GT6" s="298"/>
      <c r="GU6" s="351"/>
      <c r="GV6" s="298"/>
      <c r="GW6" s="351"/>
      <c r="GX6" s="298"/>
      <c r="GY6" s="351"/>
      <c r="GZ6" s="298"/>
      <c r="HB6" s="298"/>
      <c r="HD6" s="298"/>
      <c r="HF6" s="298"/>
      <c r="HH6" s="298"/>
      <c r="HJ6" s="298"/>
      <c r="HL6" s="298"/>
      <c r="HN6" s="298"/>
      <c r="HP6" s="298"/>
      <c r="HR6" s="298"/>
      <c r="HT6" s="298"/>
      <c r="HV6" s="298"/>
      <c r="HX6" s="298"/>
      <c r="HZ6" s="298"/>
      <c r="IB6" s="298"/>
      <c r="ID6" s="298"/>
      <c r="IF6" s="298"/>
      <c r="IH6" s="298"/>
      <c r="IJ6" s="298"/>
      <c r="IL6" s="298"/>
      <c r="IN6" s="298"/>
      <c r="IP6" s="298"/>
      <c r="IR6" s="298"/>
      <c r="IT6" s="298"/>
      <c r="IV6" s="298"/>
      <c r="IX6" s="298"/>
      <c r="IZ6" s="298"/>
      <c r="JB6" s="298"/>
      <c r="JD6" s="298"/>
      <c r="JF6" s="298"/>
      <c r="JH6" s="298"/>
      <c r="JJ6" s="298"/>
      <c r="JL6" s="298"/>
      <c r="JN6" s="298"/>
      <c r="JP6" s="298"/>
      <c r="JR6" s="298"/>
      <c r="JT6" s="298"/>
      <c r="JV6" s="298"/>
      <c r="JX6" s="298"/>
      <c r="JZ6" s="298"/>
      <c r="KB6" s="298"/>
      <c r="KD6" s="298"/>
      <c r="KF6" s="298"/>
      <c r="KH6" s="298"/>
      <c r="KJ6" s="298"/>
      <c r="KL6" s="298"/>
      <c r="KN6" s="298"/>
      <c r="KP6" s="298"/>
      <c r="KR6" s="298"/>
      <c r="KT6" s="298"/>
      <c r="KV6" s="298"/>
      <c r="KX6" s="298"/>
      <c r="KZ6" s="298"/>
      <c r="LB6" s="298"/>
      <c r="LD6" s="298"/>
      <c r="LF6" s="298"/>
      <c r="LH6" s="298"/>
      <c r="LJ6" s="298"/>
      <c r="LL6" s="298"/>
      <c r="LN6" s="298"/>
      <c r="LP6" s="298"/>
      <c r="LR6" s="298"/>
      <c r="LT6" s="298"/>
      <c r="LV6" s="298"/>
      <c r="LX6" s="298"/>
      <c r="LZ6" s="298"/>
      <c r="MB6" s="298"/>
      <c r="MD6" s="298"/>
      <c r="MF6" s="298"/>
      <c r="MH6" s="298"/>
      <c r="MJ6" s="298"/>
      <c r="ML6" s="298"/>
      <c r="MN6" s="298"/>
      <c r="MP6" s="298"/>
      <c r="MR6" s="298"/>
      <c r="MT6" s="298"/>
      <c r="MV6" s="298"/>
      <c r="MX6" s="298"/>
      <c r="MZ6" s="298"/>
      <c r="NB6" s="298"/>
      <c r="ND6" s="298"/>
      <c r="NF6" s="298"/>
      <c r="NH6" s="298"/>
      <c r="NJ6" s="298"/>
      <c r="NL6" s="298"/>
      <c r="NN6" s="298"/>
      <c r="NP6" s="298"/>
      <c r="NR6" s="298"/>
      <c r="NT6" s="298"/>
      <c r="NV6" s="298"/>
      <c r="NX6" s="298"/>
      <c r="NZ6" s="298"/>
      <c r="OB6" s="298"/>
      <c r="OD6" s="298"/>
      <c r="OF6" s="298"/>
      <c r="OH6" s="298"/>
      <c r="OJ6" s="298"/>
      <c r="OL6" s="298"/>
      <c r="ON6" s="298"/>
      <c r="OP6" s="298"/>
      <c r="OR6" s="298"/>
      <c r="OT6" s="298"/>
      <c r="OV6" s="298"/>
      <c r="OX6" s="298"/>
      <c r="OZ6" s="298"/>
      <c r="PB6" s="298"/>
      <c r="PD6" s="298"/>
      <c r="PF6" s="298"/>
      <c r="PH6" s="298"/>
      <c r="PJ6" s="298"/>
      <c r="PL6" s="298"/>
      <c r="PN6" s="298"/>
      <c r="PP6" s="298"/>
      <c r="PR6" s="298"/>
      <c r="PT6" s="298"/>
      <c r="PV6" s="298"/>
      <c r="PX6" s="298"/>
      <c r="PZ6" s="298"/>
      <c r="QB6" s="298"/>
      <c r="QD6" s="298"/>
      <c r="QF6" s="298"/>
      <c r="QH6" s="298"/>
      <c r="QJ6" s="298"/>
      <c r="QL6" s="298"/>
      <c r="QN6" s="298"/>
      <c r="QP6" s="298"/>
      <c r="QR6" s="298"/>
      <c r="QT6" s="298"/>
      <c r="QV6" s="298"/>
      <c r="QX6" s="298"/>
      <c r="QZ6" s="298"/>
      <c r="RB6" s="298"/>
      <c r="RD6" s="298"/>
      <c r="RF6" s="298"/>
      <c r="RH6" s="298"/>
      <c r="RJ6" s="298"/>
      <c r="RL6" s="298"/>
      <c r="RN6" s="298"/>
      <c r="RP6" s="298"/>
      <c r="RR6" s="298"/>
      <c r="RT6" s="298"/>
      <c r="RV6" s="298"/>
      <c r="RX6" s="298"/>
      <c r="RZ6" s="298"/>
      <c r="SB6" s="298"/>
      <c r="SD6" s="298"/>
      <c r="SF6" s="298"/>
      <c r="SH6" s="298"/>
      <c r="SJ6" s="298"/>
      <c r="SL6" s="298"/>
      <c r="SN6" s="298"/>
      <c r="SP6" s="298"/>
      <c r="SR6" s="298"/>
      <c r="ST6" s="298"/>
      <c r="SV6" s="298"/>
      <c r="SX6" s="298"/>
      <c r="SZ6" s="298"/>
      <c r="TB6" s="298"/>
      <c r="TD6" s="298"/>
      <c r="TF6" s="298"/>
      <c r="TH6" s="298"/>
      <c r="TJ6" s="298"/>
      <c r="TL6" s="298"/>
      <c r="TN6" s="298"/>
      <c r="TP6" s="298"/>
      <c r="TR6" s="298"/>
      <c r="TT6" s="298"/>
      <c r="TV6" s="298"/>
      <c r="TX6" s="298"/>
      <c r="TZ6" s="298"/>
      <c r="UB6" s="298"/>
      <c r="UD6" s="298"/>
      <c r="UF6" s="298"/>
      <c r="UH6" s="298"/>
      <c r="UJ6" s="298"/>
      <c r="UL6" s="298"/>
      <c r="UN6" s="298"/>
      <c r="UP6" s="298"/>
      <c r="UR6" s="298"/>
      <c r="UT6" s="298"/>
      <c r="UV6" s="298"/>
      <c r="UX6" s="298"/>
      <c r="UZ6" s="298"/>
      <c r="VB6" s="298"/>
      <c r="VD6" s="298"/>
      <c r="VF6" s="298"/>
      <c r="VH6" s="298"/>
      <c r="VJ6" s="298"/>
      <c r="VL6" s="298"/>
      <c r="VN6" s="298"/>
      <c r="VP6" s="298"/>
      <c r="VR6" s="298"/>
      <c r="VT6" s="298"/>
      <c r="VV6" s="298"/>
      <c r="VX6" s="298"/>
      <c r="VZ6" s="298"/>
      <c r="WB6" s="298"/>
      <c r="WD6" s="298"/>
      <c r="WF6" s="298"/>
      <c r="WH6" s="298"/>
      <c r="WJ6" s="298"/>
      <c r="WL6" s="298"/>
      <c r="WN6" s="298"/>
      <c r="WP6" s="298"/>
      <c r="WR6" s="298"/>
      <c r="WT6" s="298"/>
      <c r="WV6" s="298"/>
      <c r="WX6" s="298"/>
      <c r="WZ6" s="298"/>
      <c r="XB6" s="298"/>
      <c r="XD6" s="298"/>
      <c r="XF6" s="298"/>
      <c r="XH6" s="298"/>
      <c r="XJ6" s="298"/>
      <c r="XL6" s="298"/>
      <c r="XN6" s="298"/>
      <c r="XP6" s="298"/>
      <c r="XR6" s="298"/>
      <c r="XT6" s="298"/>
      <c r="XV6" s="298"/>
      <c r="XX6" s="298"/>
      <c r="XZ6" s="298"/>
      <c r="YB6" s="298"/>
      <c r="YD6" s="298"/>
      <c r="YF6" s="298"/>
      <c r="YH6" s="298"/>
      <c r="YJ6" s="298"/>
      <c r="YL6" s="298"/>
      <c r="YN6" s="298"/>
      <c r="YP6" s="298"/>
      <c r="YR6" s="298"/>
      <c r="YT6" s="298"/>
      <c r="YV6" s="298"/>
      <c r="YX6" s="298"/>
      <c r="YZ6" s="298"/>
      <c r="ZB6" s="298"/>
      <c r="ZD6" s="298"/>
      <c r="ZF6" s="298"/>
      <c r="ZH6" s="298"/>
      <c r="ZJ6" s="298"/>
      <c r="ZL6" s="298"/>
      <c r="ZN6" s="298"/>
      <c r="ZP6" s="298"/>
      <c r="ZR6" s="298"/>
      <c r="ZT6" s="298"/>
      <c r="ZV6" s="298"/>
      <c r="ZX6" s="298"/>
      <c r="ZZ6" s="298"/>
      <c r="AAB6" s="298"/>
      <c r="AAD6" s="298"/>
      <c r="AAF6" s="298"/>
      <c r="AAH6" s="298"/>
      <c r="AAJ6" s="298"/>
      <c r="AAL6" s="298"/>
      <c r="AAN6" s="298"/>
      <c r="AAP6" s="298"/>
      <c r="AAR6" s="298"/>
      <c r="AAT6" s="298"/>
      <c r="AAV6" s="298"/>
      <c r="AAX6" s="298"/>
      <c r="AAZ6" s="298"/>
      <c r="ABB6" s="298"/>
      <c r="ABD6" s="298"/>
      <c r="ABF6" s="298"/>
      <c r="ABH6" s="298"/>
      <c r="ABJ6" s="298"/>
      <c r="ABL6" s="298"/>
      <c r="ABN6" s="298"/>
      <c r="ABP6" s="298"/>
      <c r="ABR6" s="298"/>
      <c r="ABT6" s="298"/>
      <c r="ABV6" s="298"/>
      <c r="ABX6" s="298"/>
      <c r="ABZ6" s="298"/>
      <c r="ACB6" s="298"/>
      <c r="ACD6" s="298"/>
      <c r="ACF6" s="298"/>
      <c r="ACH6" s="298"/>
      <c r="ACJ6" s="298"/>
      <c r="ACL6" s="298"/>
      <c r="ACN6" s="298"/>
      <c r="ACP6" s="298"/>
      <c r="ACR6" s="298"/>
      <c r="ACT6" s="298"/>
      <c r="ACV6" s="298"/>
      <c r="ACX6" s="298"/>
      <c r="ACZ6" s="298"/>
      <c r="ADB6" s="298"/>
      <c r="ADD6" s="298"/>
      <c r="ADF6" s="298"/>
      <c r="ADH6" s="298"/>
      <c r="ADJ6" s="298"/>
      <c r="ADL6" s="298"/>
      <c r="ADN6" s="298"/>
      <c r="ADP6" s="298"/>
      <c r="ADR6" s="298"/>
      <c r="ADT6" s="298"/>
      <c r="ADV6" s="298"/>
      <c r="ADX6" s="298"/>
      <c r="ADZ6" s="298"/>
      <c r="AEB6" s="298"/>
      <c r="AED6" s="298"/>
      <c r="AEF6" s="298"/>
      <c r="AEH6" s="298"/>
      <c r="AEJ6" s="298"/>
      <c r="AEL6" s="298"/>
      <c r="AEN6" s="298"/>
      <c r="AEP6" s="298"/>
      <c r="AER6" s="298"/>
      <c r="AET6" s="298"/>
      <c r="AEV6" s="298"/>
      <c r="AEX6" s="298"/>
      <c r="AEZ6" s="298"/>
      <c r="AFB6" s="298"/>
      <c r="AFD6" s="298"/>
      <c r="AFF6" s="298"/>
      <c r="AFH6" s="298"/>
      <c r="AFJ6" s="298"/>
      <c r="AFL6" s="298"/>
      <c r="AFN6" s="298"/>
      <c r="AFP6" s="298"/>
      <c r="AFR6" s="298"/>
      <c r="AFT6" s="298"/>
      <c r="AFV6" s="298"/>
      <c r="AFX6" s="298"/>
      <c r="AFZ6" s="298"/>
      <c r="AGB6" s="298"/>
      <c r="AGD6" s="298"/>
      <c r="AGF6" s="298"/>
      <c r="AGH6" s="298"/>
      <c r="AGJ6" s="298"/>
      <c r="AGL6" s="298"/>
      <c r="AGN6" s="298"/>
      <c r="AGP6" s="298"/>
      <c r="AGR6" s="298"/>
      <c r="AGT6" s="298"/>
      <c r="AGU6" s="351"/>
      <c r="AGV6" s="298"/>
      <c r="AGW6" s="351"/>
      <c r="AGX6" s="298"/>
      <c r="AGY6" s="351"/>
      <c r="AGZ6" s="298"/>
      <c r="AHA6" s="351"/>
      <c r="AHB6" s="298"/>
      <c r="AHC6" s="351"/>
      <c r="AHD6" s="298"/>
      <c r="AHE6" s="351"/>
      <c r="AHF6" s="298"/>
      <c r="AHG6" s="351"/>
      <c r="AHH6" s="298"/>
      <c r="AHI6" s="351"/>
      <c r="AHJ6" s="298"/>
      <c r="AHK6" s="351"/>
      <c r="AHL6" s="298"/>
      <c r="AHM6" s="351"/>
      <c r="AHN6" s="298"/>
      <c r="AHO6" s="351"/>
      <c r="AHP6" s="298"/>
      <c r="AHQ6" s="351"/>
      <c r="AHR6" s="298"/>
      <c r="AHS6" s="351"/>
      <c r="AHT6" s="298"/>
      <c r="AHU6" s="351"/>
      <c r="AHV6" s="298"/>
      <c r="AHW6" s="351"/>
      <c r="AHX6" s="298"/>
      <c r="AHY6" s="351"/>
      <c r="AHZ6" s="298"/>
      <c r="AIA6" s="351"/>
      <c r="AIB6" s="298"/>
      <c r="AIC6" s="351"/>
      <c r="AID6" s="298"/>
      <c r="AIE6" s="351"/>
      <c r="AIF6" s="298"/>
      <c r="AIG6" s="351"/>
      <c r="AIH6" s="298"/>
      <c r="AII6" s="351"/>
      <c r="AIJ6" s="298"/>
      <c r="AIK6" s="351"/>
      <c r="AIL6" s="298"/>
      <c r="AIM6" s="351"/>
      <c r="AIN6" s="298"/>
      <c r="AIO6" s="351"/>
      <c r="AIP6" s="298"/>
      <c r="AIQ6" s="351"/>
      <c r="AIR6" s="298"/>
      <c r="AIS6" s="351"/>
      <c r="AIT6" s="298"/>
      <c r="AIU6" s="351"/>
      <c r="AIV6" s="298"/>
      <c r="AIW6" s="351"/>
      <c r="AIX6" s="298"/>
      <c r="AIY6" s="351"/>
      <c r="AIZ6" s="298"/>
      <c r="AJA6" s="351"/>
      <c r="AJB6" s="298"/>
      <c r="AJC6" s="351"/>
      <c r="AJD6" s="298"/>
      <c r="AJE6" s="351"/>
      <c r="AJF6" s="298"/>
      <c r="AJG6" s="351"/>
      <c r="AJH6" s="298"/>
      <c r="AJI6" s="351"/>
      <c r="AJJ6" s="298"/>
      <c r="AJK6" s="351"/>
      <c r="AJL6" s="298"/>
      <c r="AJM6" s="351"/>
      <c r="AJN6" s="298"/>
      <c r="AJO6" s="351"/>
      <c r="AJP6" s="298"/>
      <c r="AJQ6" s="351"/>
      <c r="AJR6" s="298"/>
      <c r="AJS6" s="351"/>
      <c r="AJT6" s="298"/>
      <c r="AJU6" s="351"/>
      <c r="AJV6" s="298"/>
      <c r="AJW6" s="351"/>
      <c r="AJX6" s="298"/>
      <c r="AJY6" s="351"/>
      <c r="AJZ6" s="298"/>
      <c r="AKA6" s="351"/>
      <c r="AKB6" s="298"/>
      <c r="AKD6" s="298"/>
      <c r="AKF6" s="298"/>
      <c r="AKH6" s="298"/>
      <c r="AKJ6" s="298"/>
      <c r="AKL6" s="298"/>
      <c r="AKN6" s="298"/>
      <c r="AKP6" s="298"/>
      <c r="AKR6" s="298"/>
      <c r="AKT6" s="298"/>
      <c r="AKV6" s="298"/>
      <c r="AKX6" s="298"/>
      <c r="AKZ6" s="298"/>
      <c r="ALB6" s="298"/>
      <c r="ALD6" s="298"/>
      <c r="ALF6" s="298"/>
      <c r="ALH6" s="298"/>
      <c r="ALJ6" s="298"/>
      <c r="ALL6" s="298"/>
      <c r="ALN6" s="298"/>
      <c r="ALP6" s="298"/>
      <c r="ALR6" s="298"/>
      <c r="ALT6" s="298"/>
      <c r="ALV6" s="298"/>
      <c r="ALX6" s="298"/>
      <c r="ALZ6" s="298"/>
      <c r="AMB6" s="298"/>
      <c r="AMD6" s="298"/>
      <c r="AMF6" s="298"/>
      <c r="AMH6" s="298"/>
      <c r="AMJ6" s="298"/>
      <c r="AML6" s="298"/>
      <c r="AMN6" s="298"/>
      <c r="AMP6" s="298"/>
      <c r="AMR6" s="298"/>
      <c r="AMT6" s="298"/>
      <c r="AMV6" s="298"/>
      <c r="AMX6" s="298"/>
      <c r="AMZ6" s="298"/>
      <c r="ANB6" s="298"/>
      <c r="AND6" s="298"/>
      <c r="ANF6" s="298"/>
      <c r="ANH6" s="298"/>
      <c r="ANJ6" s="298"/>
      <c r="ANL6" s="298"/>
      <c r="ANN6" s="298"/>
      <c r="ANP6" s="298"/>
      <c r="ANR6" s="298"/>
      <c r="ANT6" s="298"/>
      <c r="ANV6" s="298"/>
      <c r="ANX6" s="298"/>
      <c r="ANZ6" s="298"/>
      <c r="AOB6" s="298"/>
      <c r="AOD6" s="298"/>
      <c r="AOF6" s="298"/>
      <c r="AOH6" s="298"/>
      <c r="AOJ6" s="298"/>
      <c r="AOL6" s="298"/>
      <c r="AON6" s="298"/>
      <c r="AOP6" s="298"/>
      <c r="AOR6" s="298"/>
      <c r="AOT6" s="298"/>
      <c r="AOV6" s="298"/>
      <c r="AOX6" s="298"/>
      <c r="AOZ6" s="298"/>
      <c r="APB6" s="298"/>
      <c r="APD6" s="298"/>
      <c r="APF6" s="298"/>
      <c r="APH6" s="298"/>
      <c r="APJ6" s="298"/>
      <c r="APL6" s="298"/>
      <c r="APN6" s="298"/>
      <c r="APP6" s="298"/>
      <c r="APR6" s="298"/>
      <c r="APT6" s="298"/>
      <c r="APV6" s="298"/>
      <c r="APX6" s="298"/>
      <c r="APZ6" s="298"/>
      <c r="AQB6" s="298"/>
      <c r="AQD6" s="298"/>
      <c r="AQF6" s="298"/>
      <c r="AQH6" s="298"/>
      <c r="AQJ6" s="298"/>
      <c r="AQL6" s="298"/>
      <c r="AQN6" s="298"/>
      <c r="AQP6" s="298"/>
      <c r="AQR6" s="298"/>
      <c r="AQT6" s="298"/>
      <c r="AQV6" s="298"/>
      <c r="AQX6" s="298"/>
      <c r="AQZ6" s="298"/>
      <c r="ARB6" s="298"/>
      <c r="ARD6" s="298"/>
      <c r="ARF6" s="298"/>
      <c r="ARH6" s="298"/>
      <c r="ARJ6" s="298"/>
      <c r="ARL6" s="298"/>
      <c r="ARN6" s="298"/>
      <c r="ARP6" s="298"/>
      <c r="ARR6" s="298"/>
      <c r="ART6" s="298"/>
      <c r="ARV6" s="298"/>
      <c r="ARX6" s="298"/>
      <c r="ARZ6" s="298"/>
      <c r="ASB6" s="298"/>
      <c r="ASD6" s="298"/>
      <c r="ASF6" s="298"/>
      <c r="ASH6" s="298"/>
      <c r="ASJ6" s="298"/>
      <c r="ASL6" s="298"/>
      <c r="ASN6" s="298"/>
      <c r="ASP6" s="298"/>
      <c r="ASR6" s="298"/>
      <c r="AST6" s="298"/>
      <c r="ASV6" s="298"/>
      <c r="ASX6" s="298"/>
      <c r="ASZ6" s="298"/>
      <c r="ATB6" s="298"/>
      <c r="ATD6" s="298"/>
      <c r="ATF6" s="298"/>
      <c r="ATH6" s="298"/>
      <c r="ATJ6" s="298"/>
      <c r="ATL6" s="298"/>
      <c r="ATN6" s="298"/>
      <c r="ATP6" s="298"/>
      <c r="ATR6" s="298"/>
      <c r="ATT6" s="298"/>
      <c r="ATV6" s="298"/>
      <c r="ATX6" s="298"/>
      <c r="ATZ6" s="298"/>
      <c r="AUB6" s="298"/>
      <c r="AUD6" s="298"/>
      <c r="AUF6" s="298"/>
      <c r="AUH6" s="298"/>
      <c r="AUJ6" s="298"/>
      <c r="AUL6" s="298"/>
      <c r="AUN6" s="298"/>
      <c r="AUP6" s="298"/>
      <c r="AUR6" s="298"/>
      <c r="AUT6" s="298"/>
      <c r="AUV6" s="298"/>
      <c r="AUX6" s="298"/>
      <c r="AUZ6" s="298"/>
      <c r="AVB6" s="298"/>
      <c r="AVD6" s="298"/>
      <c r="AVF6" s="298"/>
      <c r="AVH6" s="298"/>
      <c r="AVJ6" s="298"/>
      <c r="AVL6" s="298"/>
      <c r="AVN6" s="298"/>
      <c r="AVP6" s="298"/>
      <c r="AVR6" s="298"/>
      <c r="AVT6" s="298"/>
      <c r="AVV6" s="298"/>
      <c r="AVX6" s="298"/>
      <c r="AVZ6" s="298"/>
      <c r="AWB6" s="298"/>
      <c r="AWD6" s="298"/>
      <c r="AWF6" s="298"/>
      <c r="AWH6" s="298"/>
      <c r="AWJ6" s="298"/>
      <c r="AWL6" s="298"/>
      <c r="AWN6" s="298"/>
      <c r="AWP6" s="298"/>
      <c r="AWR6" s="298"/>
      <c r="AWT6" s="298"/>
      <c r="AWV6" s="298"/>
      <c r="AWX6" s="298"/>
      <c r="AWZ6" s="298"/>
      <c r="AXB6" s="298"/>
      <c r="AXD6" s="298"/>
      <c r="AXF6" s="298"/>
      <c r="AXH6" s="298"/>
      <c r="AXJ6" s="298"/>
      <c r="AXL6" s="298"/>
      <c r="AXN6" s="298"/>
      <c r="AXP6" s="298"/>
      <c r="AXR6" s="298"/>
      <c r="AXT6" s="298"/>
      <c r="AXV6" s="298"/>
      <c r="AXX6" s="298"/>
      <c r="AXZ6" s="298"/>
      <c r="AYB6" s="298"/>
      <c r="AYD6" s="298"/>
      <c r="AYF6" s="298"/>
      <c r="AYH6" s="298"/>
      <c r="AYJ6" s="298"/>
      <c r="AYL6" s="298"/>
      <c r="AYN6" s="298"/>
      <c r="AYP6" s="298"/>
      <c r="AYR6" s="298"/>
      <c r="AYT6" s="298"/>
      <c r="AYV6" s="298"/>
      <c r="AYX6" s="298"/>
      <c r="AYZ6" s="298"/>
      <c r="AZB6" s="298"/>
      <c r="AZD6" s="298"/>
      <c r="AZF6" s="298"/>
      <c r="AZH6" s="298"/>
      <c r="AZJ6" s="298"/>
      <c r="AZL6" s="298"/>
      <c r="AZN6" s="298"/>
      <c r="AZP6" s="298"/>
      <c r="AZR6" s="298"/>
      <c r="AZT6" s="298"/>
      <c r="AZV6" s="298"/>
      <c r="AZX6" s="298"/>
      <c r="AZZ6" s="298"/>
      <c r="BAB6" s="298"/>
      <c r="BAD6" s="298"/>
      <c r="BAF6" s="298"/>
      <c r="BAH6" s="298"/>
      <c r="BAJ6" s="298"/>
      <c r="BAL6" s="298"/>
      <c r="BAN6" s="298"/>
      <c r="BAP6" s="298"/>
      <c r="BAR6" s="298"/>
      <c r="BAT6" s="298"/>
      <c r="BAV6" s="298"/>
      <c r="BAX6" s="298"/>
      <c r="BAZ6" s="298"/>
      <c r="BBB6" s="298"/>
      <c r="BBD6" s="298"/>
      <c r="BBF6" s="298"/>
      <c r="BBH6" s="298"/>
      <c r="BBJ6" s="298"/>
      <c r="BBL6" s="298"/>
      <c r="BBN6" s="298"/>
      <c r="BBP6" s="298"/>
      <c r="BBR6" s="298"/>
      <c r="BBT6" s="298"/>
      <c r="BBV6" s="298"/>
      <c r="BBX6" s="298"/>
      <c r="BBZ6" s="298"/>
      <c r="BCB6" s="298"/>
      <c r="BCD6" s="298"/>
      <c r="BCF6" s="298"/>
      <c r="BCH6" s="298"/>
      <c r="BCJ6" s="298"/>
      <c r="BCL6" s="298"/>
      <c r="BCN6" s="298"/>
      <c r="BCP6" s="298"/>
      <c r="BCR6" s="298"/>
      <c r="BCT6" s="298"/>
      <c r="BCV6" s="298"/>
      <c r="BCX6" s="298"/>
      <c r="BCZ6" s="298"/>
      <c r="BDB6" s="298"/>
      <c r="BDD6" s="298"/>
      <c r="BDF6" s="298"/>
      <c r="BDH6" s="298"/>
      <c r="BDJ6" s="298"/>
      <c r="BDL6" s="298"/>
      <c r="BDN6" s="298"/>
      <c r="BDP6" s="298"/>
      <c r="BDR6" s="298"/>
      <c r="BDT6" s="298"/>
      <c r="BDV6" s="298"/>
      <c r="BDX6" s="298"/>
      <c r="BDZ6" s="298"/>
      <c r="BEB6" s="298"/>
      <c r="BED6" s="298"/>
      <c r="BEF6" s="298"/>
      <c r="BEH6" s="298"/>
      <c r="BEJ6" s="298"/>
      <c r="BEL6" s="298"/>
      <c r="BEN6" s="298"/>
      <c r="BEP6" s="298"/>
      <c r="BER6" s="298"/>
      <c r="BET6" s="298"/>
      <c r="BEV6" s="298"/>
      <c r="BEX6" s="298"/>
      <c r="BEZ6" s="298"/>
      <c r="BFB6" s="298"/>
      <c r="BFD6" s="298"/>
      <c r="BFF6" s="298"/>
      <c r="BFH6" s="298"/>
      <c r="BFJ6" s="298"/>
      <c r="BFL6" s="298"/>
      <c r="BFN6" s="298"/>
      <c r="BFP6" s="298"/>
      <c r="BFR6" s="298"/>
      <c r="BFT6" s="298"/>
      <c r="BFV6" s="298"/>
      <c r="BFX6" s="298"/>
      <c r="BFZ6" s="298"/>
      <c r="BGB6" s="298"/>
      <c r="BGD6" s="298"/>
      <c r="BGF6" s="298"/>
      <c r="BGH6" s="298"/>
      <c r="BGJ6" s="298"/>
      <c r="BGL6" s="298"/>
      <c r="BGN6" s="298"/>
      <c r="BGP6" s="298"/>
      <c r="BGR6" s="298"/>
      <c r="BGT6" s="298"/>
      <c r="BGV6" s="298"/>
      <c r="BGX6" s="298"/>
      <c r="BGZ6" s="298"/>
      <c r="BHB6" s="298"/>
      <c r="BHD6" s="298"/>
      <c r="BHF6" s="298"/>
      <c r="BHH6" s="298"/>
      <c r="BHJ6" s="298"/>
      <c r="BHL6" s="298"/>
      <c r="BHN6" s="298"/>
      <c r="BHP6" s="298"/>
      <c r="BHR6" s="298"/>
      <c r="BHT6" s="298"/>
      <c r="BHV6" s="298"/>
      <c r="BHX6" s="298"/>
      <c r="BHZ6" s="298"/>
      <c r="BIB6" s="298"/>
      <c r="BID6" s="298"/>
      <c r="BIF6" s="298"/>
      <c r="BIH6" s="298"/>
      <c r="BIJ6" s="298"/>
      <c r="BIL6" s="298"/>
      <c r="BIN6" s="298"/>
      <c r="BIP6" s="298"/>
      <c r="BIR6" s="298"/>
      <c r="BIT6" s="298"/>
      <c r="BIV6" s="298"/>
      <c r="BIX6" s="298"/>
      <c r="BIZ6" s="298"/>
      <c r="BJB6" s="298"/>
      <c r="BJD6" s="298"/>
      <c r="BJF6" s="298"/>
      <c r="BJH6" s="298"/>
      <c r="BJJ6" s="298"/>
      <c r="BJL6" s="298"/>
      <c r="BJN6" s="298"/>
      <c r="BJP6" s="298"/>
      <c r="BJR6" s="298"/>
      <c r="BJT6" s="298"/>
      <c r="BJV6" s="298"/>
      <c r="BJX6" s="298"/>
      <c r="BJZ6" s="298"/>
      <c r="BKB6" s="298"/>
      <c r="BKD6" s="298"/>
      <c r="BKF6" s="298"/>
      <c r="BKH6" s="298"/>
      <c r="BKJ6" s="298"/>
      <c r="BKL6" s="298"/>
      <c r="BKN6" s="298"/>
      <c r="BKP6" s="298"/>
      <c r="BKR6" s="298"/>
      <c r="BKT6" s="298"/>
      <c r="BKV6" s="298"/>
      <c r="BKX6" s="298"/>
      <c r="BKZ6" s="298"/>
      <c r="BLB6" s="298"/>
      <c r="BLD6" s="298"/>
      <c r="BLF6" s="298"/>
      <c r="BLH6" s="298"/>
      <c r="BLJ6" s="298"/>
      <c r="BLL6" s="298"/>
      <c r="BLN6" s="298"/>
      <c r="BLP6" s="298"/>
      <c r="BLR6" s="298"/>
      <c r="BLT6" s="298"/>
      <c r="BLV6" s="298"/>
      <c r="BLX6" s="298"/>
      <c r="BLZ6" s="298"/>
      <c r="BMB6" s="298"/>
      <c r="BMD6" s="298"/>
      <c r="BMF6" s="298"/>
      <c r="BMH6" s="298"/>
      <c r="BMJ6" s="298"/>
      <c r="BML6" s="298"/>
      <c r="BMN6" s="298"/>
      <c r="BMP6" s="298"/>
      <c r="BMR6" s="298"/>
      <c r="BMT6" s="298"/>
      <c r="BMV6" s="298"/>
      <c r="BMX6" s="298"/>
      <c r="BMZ6" s="298"/>
      <c r="BNB6" s="298"/>
      <c r="BND6" s="298"/>
      <c r="BNF6" s="298"/>
      <c r="BNH6" s="298"/>
      <c r="BNJ6" s="298"/>
      <c r="BNL6" s="298"/>
      <c r="BNN6" s="298"/>
      <c r="BNP6" s="298"/>
      <c r="BNR6" s="298"/>
      <c r="BNT6" s="298"/>
      <c r="BNV6" s="298"/>
      <c r="BNX6" s="298"/>
      <c r="BNZ6" s="298"/>
      <c r="BOB6" s="298"/>
      <c r="BOD6" s="298"/>
      <c r="BOF6" s="298"/>
      <c r="BOH6" s="298"/>
      <c r="BOJ6" s="298"/>
      <c r="BOL6" s="298"/>
      <c r="BON6" s="298"/>
      <c r="BOP6" s="298"/>
      <c r="BOR6" s="298"/>
      <c r="BOT6" s="298"/>
      <c r="BOV6" s="298"/>
      <c r="BOX6" s="298"/>
      <c r="BOZ6" s="298"/>
      <c r="BPB6" s="298"/>
      <c r="BPD6" s="298"/>
      <c r="BPF6" s="298"/>
      <c r="BPH6" s="298"/>
      <c r="BPJ6" s="298"/>
      <c r="BPL6" s="298"/>
      <c r="BPN6" s="298"/>
      <c r="BPP6" s="298"/>
      <c r="BPR6" s="298"/>
      <c r="BPT6" s="298"/>
      <c r="BPV6" s="298"/>
      <c r="BPX6" s="298"/>
      <c r="BPZ6" s="298"/>
      <c r="BQB6" s="298"/>
      <c r="BQD6" s="298"/>
      <c r="BQF6" s="298"/>
      <c r="BQH6" s="298"/>
      <c r="BQJ6" s="298"/>
      <c r="BQL6" s="298"/>
      <c r="BQN6" s="298"/>
      <c r="BQP6" s="298"/>
      <c r="BQR6" s="298"/>
      <c r="BQT6" s="298"/>
      <c r="BQV6" s="298"/>
      <c r="BQX6" s="298"/>
      <c r="BQZ6" s="298"/>
      <c r="BRB6" s="298"/>
      <c r="BRD6" s="298"/>
      <c r="BRF6" s="298"/>
      <c r="BRH6" s="298"/>
      <c r="BRJ6" s="298"/>
      <c r="BRL6" s="298"/>
      <c r="BRN6" s="298"/>
      <c r="BRP6" s="298"/>
      <c r="BRR6" s="298"/>
      <c r="BRT6" s="298"/>
      <c r="BRV6" s="298"/>
      <c r="BRX6" s="298"/>
      <c r="BRZ6" s="298"/>
      <c r="BSB6" s="298"/>
      <c r="BSD6" s="298"/>
      <c r="BSF6" s="298"/>
      <c r="BSH6" s="298"/>
      <c r="BSJ6" s="298"/>
      <c r="BSL6" s="298"/>
      <c r="BSN6" s="298"/>
      <c r="BSP6" s="298"/>
      <c r="BSR6" s="298"/>
      <c r="BST6" s="298"/>
      <c r="BSV6" s="298"/>
      <c r="BSX6" s="298"/>
      <c r="BSZ6" s="298"/>
      <c r="BTB6" s="298"/>
      <c r="BTD6" s="298"/>
      <c r="BTF6" s="298"/>
      <c r="BTH6" s="298"/>
      <c r="BTJ6" s="298"/>
      <c r="BTL6" s="298"/>
      <c r="BTN6" s="298"/>
      <c r="BTP6" s="298"/>
      <c r="BTR6" s="298"/>
      <c r="BTT6" s="298"/>
      <c r="BTV6" s="298"/>
      <c r="BTX6" s="298"/>
      <c r="BTZ6" s="298"/>
      <c r="BUB6" s="298"/>
      <c r="BUD6" s="298"/>
      <c r="BUF6" s="298"/>
      <c r="BUH6" s="298"/>
      <c r="BUJ6" s="298"/>
      <c r="BUL6" s="298"/>
      <c r="BUN6" s="298"/>
      <c r="BUP6" s="298"/>
      <c r="BUR6" s="298"/>
      <c r="BUT6" s="298"/>
      <c r="BUV6" s="298"/>
      <c r="BUX6" s="298"/>
      <c r="BUZ6" s="298"/>
      <c r="BVB6" s="298"/>
      <c r="BVD6" s="298"/>
      <c r="BVF6" s="298"/>
      <c r="BVH6" s="298"/>
      <c r="BVJ6" s="298"/>
      <c r="BVL6" s="298"/>
      <c r="BVN6" s="298"/>
      <c r="BVP6" s="298"/>
      <c r="BVR6" s="298"/>
      <c r="BVT6" s="298"/>
      <c r="BVV6" s="298"/>
      <c r="BVX6" s="298"/>
      <c r="BVZ6" s="298"/>
      <c r="BWB6" s="298"/>
      <c r="BWD6" s="298"/>
      <c r="BWF6" s="298"/>
      <c r="BWH6" s="298"/>
      <c r="BWJ6" s="298"/>
      <c r="BWL6" s="298"/>
      <c r="BWN6" s="298"/>
      <c r="BWP6" s="298"/>
      <c r="BWR6" s="298"/>
      <c r="BWT6" s="298"/>
      <c r="BWV6" s="298"/>
      <c r="BWX6" s="298"/>
      <c r="BWZ6" s="298"/>
      <c r="BXB6" s="298"/>
      <c r="BXD6" s="298"/>
      <c r="BXF6" s="298"/>
      <c r="BXH6" s="298"/>
      <c r="BXJ6" s="298"/>
      <c r="BXL6" s="298"/>
      <c r="BXN6" s="298"/>
      <c r="BXP6" s="298"/>
      <c r="BXR6" s="298"/>
      <c r="BXT6" s="298"/>
      <c r="BXV6" s="298"/>
      <c r="BXX6" s="298"/>
      <c r="BXZ6" s="298"/>
      <c r="BYB6" s="298"/>
      <c r="BYD6" s="298"/>
      <c r="BYF6" s="298"/>
      <c r="BYH6" s="298"/>
      <c r="BYJ6" s="298"/>
      <c r="BYL6" s="298"/>
      <c r="BYN6" s="298"/>
      <c r="BYP6" s="298"/>
      <c r="BYR6" s="298"/>
      <c r="BYT6" s="298"/>
      <c r="BYV6" s="298"/>
      <c r="BYX6" s="298"/>
      <c r="BYZ6" s="298"/>
      <c r="BZB6" s="298"/>
      <c r="BZD6" s="298"/>
      <c r="BZF6" s="298"/>
      <c r="BZH6" s="298"/>
      <c r="BZJ6" s="298"/>
      <c r="BZL6" s="298"/>
      <c r="BZN6" s="298"/>
      <c r="BZP6" s="298"/>
      <c r="BZR6" s="298"/>
      <c r="BZT6" s="298"/>
      <c r="BZV6" s="298"/>
      <c r="BZX6" s="298"/>
      <c r="BZZ6" s="298"/>
      <c r="CAB6" s="298"/>
      <c r="CAD6" s="298"/>
      <c r="CAF6" s="298"/>
      <c r="CAH6" s="298"/>
      <c r="CAJ6" s="298"/>
      <c r="CAL6" s="298"/>
      <c r="CAN6" s="298"/>
      <c r="CAP6" s="298"/>
      <c r="CAR6" s="298"/>
      <c r="CAT6" s="298"/>
      <c r="CAV6" s="298"/>
      <c r="CAX6" s="298"/>
      <c r="CAZ6" s="298"/>
      <c r="CBB6" s="298"/>
      <c r="CBD6" s="298"/>
      <c r="CBF6" s="298"/>
      <c r="CBH6" s="298"/>
      <c r="CBJ6" s="298"/>
      <c r="CBL6" s="298"/>
      <c r="CBN6" s="298"/>
      <c r="CBP6" s="298"/>
      <c r="CBR6" s="298"/>
      <c r="CBT6" s="298"/>
      <c r="CBV6" s="298"/>
      <c r="CBX6" s="298"/>
      <c r="CBZ6" s="298"/>
      <c r="CCB6" s="298"/>
      <c r="CCD6" s="298"/>
      <c r="CCF6" s="298"/>
      <c r="CCH6" s="298"/>
      <c r="CCJ6" s="298"/>
      <c r="CCL6" s="298"/>
      <c r="CCN6" s="298"/>
      <c r="CCP6" s="298"/>
      <c r="CCR6" s="298"/>
      <c r="CCT6" s="298"/>
      <c r="CCV6" s="298"/>
      <c r="CCX6" s="298"/>
      <c r="CCZ6" s="298"/>
      <c r="CDB6" s="298"/>
      <c r="CDD6" s="298"/>
      <c r="CDF6" s="298"/>
      <c r="CDH6" s="298"/>
      <c r="CDJ6" s="298"/>
      <c r="CDL6" s="298"/>
      <c r="CDN6" s="298"/>
      <c r="CDP6" s="298"/>
      <c r="CDR6" s="298"/>
      <c r="CDT6" s="298"/>
      <c r="CDV6" s="298"/>
      <c r="CDX6" s="298"/>
      <c r="CDZ6" s="298"/>
      <c r="CEB6" s="298"/>
      <c r="CED6" s="298"/>
      <c r="CEF6" s="298"/>
      <c r="CEH6" s="298"/>
      <c r="CEJ6" s="298"/>
      <c r="CEL6" s="298"/>
      <c r="CEN6" s="298"/>
      <c r="CEP6" s="298"/>
      <c r="CER6" s="298"/>
      <c r="CET6" s="298"/>
      <c r="CEV6" s="298"/>
      <c r="CEX6" s="298"/>
      <c r="CEZ6" s="298"/>
      <c r="CFB6" s="298"/>
      <c r="CFD6" s="298"/>
      <c r="CFF6" s="298"/>
      <c r="CFH6" s="298"/>
      <c r="CFJ6" s="298"/>
      <c r="CFL6" s="298"/>
      <c r="CFN6" s="298"/>
      <c r="CFP6" s="298"/>
      <c r="CFR6" s="298"/>
      <c r="CFT6" s="298"/>
      <c r="CFV6" s="298"/>
      <c r="CFX6" s="298"/>
      <c r="CFZ6" s="298"/>
      <c r="CGB6" s="298"/>
      <c r="CGD6" s="298"/>
      <c r="CGF6" s="298"/>
      <c r="CGH6" s="298"/>
      <c r="CGJ6" s="298"/>
      <c r="CGL6" s="298"/>
      <c r="CGN6" s="298"/>
      <c r="CGP6" s="298"/>
      <c r="CGR6" s="298"/>
      <c r="CGT6" s="298"/>
      <c r="CGV6" s="298"/>
      <c r="CGX6" s="298"/>
      <c r="CGZ6" s="298"/>
      <c r="CHB6" s="298"/>
      <c r="CHD6" s="298"/>
      <c r="CHF6" s="298"/>
      <c r="CHH6" s="298"/>
      <c r="CHJ6" s="298"/>
      <c r="CHL6" s="298"/>
      <c r="CHN6" s="298"/>
      <c r="CHP6" s="298"/>
      <c r="CHR6" s="298"/>
      <c r="CHT6" s="298"/>
      <c r="CHV6" s="298"/>
      <c r="CHX6" s="298"/>
      <c r="CHZ6" s="298"/>
      <c r="CIB6" s="298"/>
      <c r="CID6" s="298"/>
      <c r="CIF6" s="298"/>
      <c r="CIH6" s="298"/>
      <c r="CIJ6" s="298"/>
      <c r="CIL6" s="298"/>
      <c r="CIN6" s="298"/>
      <c r="CIP6" s="298"/>
      <c r="CIR6" s="298"/>
      <c r="CIT6" s="298"/>
      <c r="CIV6" s="298"/>
      <c r="CIX6" s="298"/>
      <c r="CIZ6" s="298"/>
      <c r="CJB6" s="298"/>
      <c r="CJD6" s="298"/>
      <c r="CJF6" s="298"/>
      <c r="CJH6" s="298"/>
      <c r="CJJ6" s="298"/>
      <c r="CJL6" s="298"/>
      <c r="CJN6" s="298"/>
      <c r="CJP6" s="298"/>
      <c r="CJR6" s="298"/>
      <c r="CJT6" s="298"/>
      <c r="CJV6" s="298"/>
      <c r="CJX6" s="298"/>
      <c r="CJZ6" s="298"/>
      <c r="CKB6" s="298"/>
      <c r="CKD6" s="298"/>
      <c r="CKF6" s="298"/>
      <c r="CKH6" s="298"/>
      <c r="CKJ6" s="298"/>
      <c r="CKL6" s="298"/>
      <c r="CKN6" s="298"/>
      <c r="CKP6" s="298"/>
      <c r="CKR6" s="298"/>
      <c r="CKT6" s="298"/>
      <c r="CKV6" s="298"/>
      <c r="CKX6" s="298"/>
      <c r="CKZ6" s="298"/>
      <c r="CLB6" s="298"/>
      <c r="CLD6" s="298"/>
      <c r="CLF6" s="298"/>
      <c r="CLH6" s="298"/>
      <c r="CLJ6" s="298"/>
      <c r="CLL6" s="298"/>
      <c r="CLN6" s="298"/>
      <c r="CLP6" s="298"/>
      <c r="CLR6" s="298"/>
      <c r="CLT6" s="298"/>
      <c r="CLV6" s="298"/>
      <c r="CLX6" s="298"/>
      <c r="CLZ6" s="298"/>
      <c r="CMB6" s="298"/>
      <c r="CMD6" s="298"/>
      <c r="CMF6" s="298"/>
      <c r="CMH6" s="298"/>
      <c r="CMJ6" s="298"/>
      <c r="CML6" s="298"/>
      <c r="CMN6" s="298"/>
      <c r="CMP6" s="298"/>
      <c r="CMR6" s="298"/>
      <c r="CMT6" s="298"/>
      <c r="CMV6" s="298"/>
      <c r="CMX6" s="298"/>
      <c r="CMZ6" s="298"/>
      <c r="CNB6" s="298"/>
      <c r="CND6" s="298"/>
      <c r="CNF6" s="298"/>
      <c r="CNH6" s="298"/>
      <c r="CNJ6" s="298"/>
      <c r="CNL6" s="298"/>
      <c r="CNN6" s="298"/>
      <c r="CNP6" s="298"/>
      <c r="CNR6" s="298"/>
      <c r="CNT6" s="298"/>
      <c r="CNV6" s="298"/>
      <c r="CNX6" s="298"/>
      <c r="CNZ6" s="298"/>
      <c r="COB6" s="298"/>
      <c r="COD6" s="298"/>
      <c r="COF6" s="298"/>
      <c r="COH6" s="298"/>
      <c r="COJ6" s="298"/>
      <c r="COL6" s="298"/>
      <c r="CON6" s="298"/>
      <c r="COP6" s="298"/>
      <c r="COR6" s="298"/>
      <c r="COT6" s="298"/>
      <c r="COV6" s="298"/>
      <c r="COX6" s="298"/>
      <c r="COZ6" s="298"/>
      <c r="CPB6" s="298"/>
      <c r="CPD6" s="298"/>
      <c r="CPF6" s="298"/>
      <c r="CPH6" s="298"/>
      <c r="CPJ6" s="298"/>
      <c r="CPL6" s="298"/>
      <c r="CPN6" s="298"/>
      <c r="CPP6" s="298"/>
      <c r="CPR6" s="298"/>
      <c r="CPT6" s="298"/>
      <c r="CPV6" s="298"/>
      <c r="CPX6" s="298"/>
      <c r="CPZ6" s="298"/>
      <c r="CQB6" s="298"/>
      <c r="CQD6" s="298"/>
      <c r="CQF6" s="298"/>
      <c r="CQH6" s="298"/>
      <c r="CQJ6" s="298"/>
      <c r="CQL6" s="298"/>
      <c r="CQN6" s="298"/>
      <c r="CQP6" s="298"/>
      <c r="CQR6" s="298"/>
      <c r="CQT6" s="298"/>
      <c r="CQV6" s="298"/>
      <c r="CQX6" s="298"/>
      <c r="CQZ6" s="298"/>
      <c r="CRB6" s="298"/>
      <c r="CRD6" s="298"/>
      <c r="CRF6" s="298"/>
      <c r="CRH6" s="298"/>
      <c r="CRJ6" s="298"/>
      <c r="CRL6" s="298"/>
      <c r="CRN6" s="298"/>
      <c r="CRP6" s="298"/>
      <c r="CRR6" s="298"/>
      <c r="CRT6" s="298"/>
      <c r="CRV6" s="298"/>
      <c r="CRX6" s="298"/>
      <c r="CRZ6" s="298"/>
      <c r="CSB6" s="298"/>
      <c r="CSD6" s="298"/>
      <c r="CSF6" s="298"/>
      <c r="CSH6" s="298"/>
      <c r="CSJ6" s="298"/>
      <c r="CSL6" s="298"/>
      <c r="CSN6" s="298"/>
      <c r="CSP6" s="298"/>
      <c r="CSR6" s="298"/>
      <c r="CST6" s="298"/>
      <c r="CSV6" s="298"/>
      <c r="CSX6" s="298"/>
      <c r="CSZ6" s="298"/>
      <c r="CTB6" s="298"/>
      <c r="CTD6" s="298"/>
      <c r="CTF6" s="298"/>
      <c r="CTH6" s="298"/>
      <c r="CTJ6" s="298"/>
      <c r="CTL6" s="298"/>
      <c r="CTN6" s="298"/>
      <c r="CTP6" s="298"/>
      <c r="CTR6" s="298"/>
      <c r="CTT6" s="298"/>
      <c r="CTV6" s="298"/>
      <c r="CTX6" s="298"/>
      <c r="CTZ6" s="298"/>
      <c r="CUB6" s="298"/>
      <c r="CUD6" s="298"/>
      <c r="CUF6" s="298"/>
      <c r="CUH6" s="298"/>
      <c r="CUJ6" s="298"/>
      <c r="CUL6" s="298"/>
      <c r="CUN6" s="298"/>
      <c r="CUP6" s="298"/>
      <c r="CUR6" s="298"/>
      <c r="CUT6" s="298"/>
      <c r="CUV6" s="298"/>
      <c r="CUX6" s="298"/>
      <c r="CUZ6" s="298"/>
      <c r="CVB6" s="298"/>
      <c r="CVD6" s="298"/>
      <c r="CVF6" s="298"/>
      <c r="CVH6" s="298"/>
      <c r="CVJ6" s="298"/>
      <c r="CVL6" s="298"/>
      <c r="CVN6" s="298"/>
      <c r="CVP6" s="298"/>
      <c r="CVR6" s="298"/>
      <c r="CVT6" s="298"/>
      <c r="CVV6" s="298"/>
      <c r="CVX6" s="298"/>
      <c r="CVZ6" s="298"/>
      <c r="CWB6" s="298"/>
      <c r="CWD6" s="298"/>
      <c r="CWF6" s="298"/>
      <c r="CWH6" s="298"/>
      <c r="CWJ6" s="298"/>
      <c r="CWL6" s="298"/>
      <c r="CWN6" s="298"/>
      <c r="CWP6" s="298"/>
      <c r="CWR6" s="298"/>
      <c r="CWT6" s="298"/>
      <c r="CWV6" s="298"/>
      <c r="CWX6" s="298"/>
      <c r="CWZ6" s="298"/>
      <c r="CXB6" s="298"/>
      <c r="CXD6" s="298"/>
      <c r="CXF6" s="298"/>
      <c r="CXH6" s="298"/>
      <c r="CXJ6" s="298"/>
      <c r="CXL6" s="298"/>
      <c r="CXN6" s="298"/>
      <c r="CXP6" s="298"/>
      <c r="CXR6" s="298"/>
      <c r="CXT6" s="298"/>
      <c r="CXV6" s="298"/>
      <c r="CXX6" s="298"/>
      <c r="CXZ6" s="298"/>
      <c r="CYB6" s="298"/>
      <c r="CYD6" s="298"/>
      <c r="CYF6" s="298"/>
      <c r="CYH6" s="298"/>
      <c r="CYJ6" s="298"/>
      <c r="CYL6" s="298"/>
      <c r="CYN6" s="298"/>
      <c r="CYP6" s="298"/>
      <c r="CYR6" s="298"/>
      <c r="CYT6" s="298"/>
      <c r="CYV6" s="298"/>
      <c r="CYX6" s="298"/>
      <c r="CYZ6" s="298"/>
      <c r="CZB6" s="298"/>
      <c r="CZD6" s="298"/>
      <c r="CZF6" s="298"/>
      <c r="CZH6" s="298"/>
      <c r="CZJ6" s="298"/>
      <c r="CZL6" s="298"/>
      <c r="CZN6" s="298"/>
      <c r="CZP6" s="298"/>
      <c r="CZR6" s="298"/>
      <c r="CZT6" s="298"/>
      <c r="CZV6" s="298"/>
      <c r="CZX6" s="298"/>
      <c r="CZZ6" s="298"/>
      <c r="DAB6" s="298"/>
      <c r="DAD6" s="298"/>
      <c r="DAF6" s="298"/>
      <c r="DAH6" s="298"/>
      <c r="DAJ6" s="298"/>
      <c r="DAL6" s="298"/>
      <c r="DAN6" s="298"/>
      <c r="DAP6" s="298"/>
      <c r="DAR6" s="298"/>
      <c r="DAT6" s="298"/>
      <c r="DAV6" s="298"/>
      <c r="DAX6" s="298"/>
      <c r="DAZ6" s="298"/>
      <c r="DBB6" s="298"/>
      <c r="DBD6" s="298"/>
      <c r="DBF6" s="298"/>
      <c r="DBH6" s="298"/>
      <c r="DBJ6" s="298"/>
      <c r="DBL6" s="298"/>
      <c r="DBN6" s="298"/>
      <c r="DBP6" s="298"/>
      <c r="DBR6" s="298"/>
      <c r="DBT6" s="298"/>
      <c r="DBV6" s="298"/>
      <c r="DBX6" s="298"/>
      <c r="DBZ6" s="298"/>
      <c r="DCB6" s="298"/>
      <c r="DCD6" s="298"/>
      <c r="DCF6" s="298"/>
      <c r="DCH6" s="298"/>
      <c r="DCJ6" s="298"/>
      <c r="DCL6" s="298"/>
      <c r="DCN6" s="298"/>
      <c r="DCP6" s="298"/>
      <c r="DCR6" s="298"/>
      <c r="DCT6" s="298"/>
      <c r="DCV6" s="298"/>
      <c r="DCX6" s="298"/>
      <c r="DCZ6" s="298"/>
      <c r="DDB6" s="298"/>
      <c r="DDD6" s="298"/>
      <c r="DDF6" s="298"/>
      <c r="DDH6" s="298"/>
      <c r="DDJ6" s="298"/>
      <c r="DDL6" s="298"/>
      <c r="DDN6" s="298"/>
      <c r="DDP6" s="298"/>
      <c r="DDR6" s="298"/>
      <c r="DDT6" s="298"/>
      <c r="DDV6" s="298"/>
      <c r="DDX6" s="298"/>
      <c r="DDZ6" s="298"/>
      <c r="DEB6" s="298"/>
      <c r="DED6" s="298"/>
      <c r="DEF6" s="298"/>
      <c r="DEH6" s="298"/>
      <c r="DEJ6" s="298"/>
      <c r="DEL6" s="298"/>
      <c r="DEN6" s="298"/>
      <c r="DEP6" s="298"/>
      <c r="DER6" s="298"/>
      <c r="DET6" s="298"/>
      <c r="DEV6" s="298"/>
      <c r="DEX6" s="298"/>
      <c r="DEZ6" s="298"/>
      <c r="DFB6" s="298"/>
      <c r="DFD6" s="298"/>
      <c r="DFF6" s="298"/>
      <c r="DFH6" s="298"/>
      <c r="DFJ6" s="298"/>
      <c r="DFL6" s="298"/>
      <c r="DFN6" s="298"/>
      <c r="DFP6" s="298"/>
      <c r="DFR6" s="298"/>
      <c r="DFT6" s="298"/>
      <c r="DFV6" s="298"/>
      <c r="DFX6" s="298"/>
      <c r="DFZ6" s="298"/>
      <c r="DGB6" s="298"/>
      <c r="DGD6" s="298"/>
      <c r="DGF6" s="298"/>
      <c r="DGH6" s="298"/>
      <c r="DGJ6" s="298"/>
      <c r="DGL6" s="298"/>
      <c r="DGN6" s="298"/>
      <c r="DGP6" s="298"/>
      <c r="DGR6" s="298"/>
      <c r="DGT6" s="298"/>
      <c r="DGV6" s="298"/>
      <c r="DGX6" s="298"/>
      <c r="DGZ6" s="298"/>
      <c r="DHB6" s="298"/>
      <c r="DHD6" s="298"/>
      <c r="DHF6" s="298"/>
      <c r="DHH6" s="298"/>
      <c r="DHJ6" s="298"/>
      <c r="DHL6" s="298"/>
      <c r="DHN6" s="298"/>
      <c r="DHP6" s="298"/>
      <c r="DHR6" s="298"/>
      <c r="DHT6" s="298"/>
      <c r="DHV6" s="298"/>
      <c r="DHX6" s="298"/>
      <c r="DHZ6" s="298"/>
      <c r="DIB6" s="298"/>
      <c r="DID6" s="298"/>
      <c r="DIF6" s="298"/>
      <c r="DIH6" s="298"/>
      <c r="DIJ6" s="298"/>
      <c r="DIL6" s="298"/>
      <c r="DIN6" s="298"/>
      <c r="DIP6" s="298"/>
      <c r="DIR6" s="298"/>
      <c r="DIT6" s="298"/>
      <c r="DIV6" s="298"/>
      <c r="DIX6" s="298"/>
      <c r="DIZ6" s="298"/>
      <c r="DJB6" s="298"/>
      <c r="DJD6" s="298"/>
      <c r="DJF6" s="298"/>
      <c r="DJH6" s="298"/>
      <c r="DJJ6" s="298"/>
      <c r="DJL6" s="298"/>
      <c r="DJN6" s="298"/>
      <c r="DJP6" s="298"/>
      <c r="DJR6" s="298"/>
      <c r="DJT6" s="298"/>
      <c r="DJV6" s="298"/>
      <c r="DJX6" s="298"/>
      <c r="DJZ6" s="298"/>
      <c r="DKB6" s="298"/>
      <c r="DKD6" s="298"/>
      <c r="DKF6" s="298"/>
      <c r="DKH6" s="298"/>
      <c r="DKJ6" s="298"/>
      <c r="DKL6" s="298"/>
      <c r="DKN6" s="298"/>
      <c r="DKP6" s="298"/>
      <c r="DKR6" s="298"/>
      <c r="DKT6" s="298"/>
      <c r="DKV6" s="298"/>
      <c r="DKX6" s="298"/>
      <c r="DKZ6" s="298"/>
      <c r="DLB6" s="298"/>
      <c r="DLD6" s="298"/>
      <c r="DLF6" s="298"/>
      <c r="DLH6" s="298"/>
      <c r="DLJ6" s="298"/>
      <c r="DLL6" s="298"/>
      <c r="DLN6" s="298"/>
      <c r="DLP6" s="298"/>
      <c r="DLR6" s="298"/>
      <c r="DLT6" s="298"/>
      <c r="DLV6" s="298"/>
      <c r="DLX6" s="298"/>
      <c r="DLZ6" s="298"/>
      <c r="DMB6" s="298"/>
      <c r="DMD6" s="298"/>
      <c r="DMF6" s="298"/>
      <c r="DMH6" s="298"/>
      <c r="DMJ6" s="298"/>
      <c r="DML6" s="298"/>
      <c r="DMN6" s="298"/>
      <c r="DMP6" s="298"/>
      <c r="DMR6" s="298"/>
      <c r="DMT6" s="298"/>
      <c r="DMV6" s="298"/>
      <c r="DMX6" s="298"/>
      <c r="DMZ6" s="298"/>
      <c r="DNB6" s="298"/>
      <c r="DND6" s="298"/>
      <c r="DNF6" s="298"/>
      <c r="DNH6" s="298"/>
      <c r="DNJ6" s="298"/>
      <c r="DNL6" s="298"/>
      <c r="DNN6" s="298"/>
      <c r="DNP6" s="298"/>
      <c r="DNR6" s="298"/>
      <c r="DNT6" s="298"/>
      <c r="DNV6" s="298"/>
      <c r="DNX6" s="298"/>
      <c r="DNZ6" s="298"/>
      <c r="DOB6" s="298"/>
      <c r="DOD6" s="298"/>
      <c r="DOF6" s="298"/>
      <c r="DOH6" s="298"/>
      <c r="DOJ6" s="298"/>
      <c r="DOL6" s="298"/>
      <c r="DON6" s="298"/>
      <c r="DOP6" s="298"/>
      <c r="DOR6" s="298"/>
      <c r="DOT6" s="298"/>
      <c r="DOV6" s="298"/>
      <c r="DOX6" s="298"/>
      <c r="DOZ6" s="298"/>
      <c r="DPB6" s="298"/>
      <c r="DPD6" s="298"/>
      <c r="DPF6" s="298"/>
      <c r="DPH6" s="298"/>
      <c r="DPJ6" s="298"/>
      <c r="DPL6" s="298"/>
      <c r="DPN6" s="298"/>
      <c r="DPP6" s="298"/>
      <c r="DPR6" s="298"/>
      <c r="DPT6" s="298"/>
      <c r="DPV6" s="298"/>
      <c r="DPX6" s="298"/>
      <c r="DPZ6" s="298"/>
      <c r="DQB6" s="298"/>
      <c r="DQD6" s="298"/>
      <c r="DQF6" s="298"/>
      <c r="DQH6" s="298"/>
      <c r="DQJ6" s="298"/>
      <c r="DQL6" s="298"/>
      <c r="DQN6" s="298"/>
      <c r="DQP6" s="298"/>
      <c r="DQR6" s="298"/>
      <c r="DQT6" s="298"/>
      <c r="DQV6" s="298"/>
      <c r="DQX6" s="298"/>
      <c r="DQZ6" s="298"/>
      <c r="DRB6" s="298"/>
      <c r="DRD6" s="298"/>
      <c r="DRF6" s="298"/>
      <c r="DRH6" s="298"/>
      <c r="DRJ6" s="298"/>
      <c r="DRL6" s="298"/>
      <c r="DRN6" s="298"/>
      <c r="DRP6" s="298"/>
      <c r="DRR6" s="298"/>
      <c r="DRT6" s="298"/>
      <c r="DRV6" s="298"/>
      <c r="DRX6" s="298"/>
      <c r="DRZ6" s="298"/>
      <c r="DSB6" s="298"/>
      <c r="DSD6" s="298"/>
      <c r="DSF6" s="298"/>
      <c r="DSH6" s="298"/>
      <c r="DSJ6" s="298"/>
      <c r="DSL6" s="298"/>
      <c r="DSN6" s="298"/>
      <c r="DSP6" s="298"/>
      <c r="DSR6" s="298"/>
      <c r="DST6" s="298"/>
      <c r="DSV6" s="298"/>
      <c r="DSX6" s="298"/>
      <c r="DSZ6" s="298"/>
      <c r="DTB6" s="298"/>
      <c r="DTD6" s="298"/>
      <c r="DTF6" s="298"/>
      <c r="DTH6" s="298"/>
      <c r="DTJ6" s="298"/>
      <c r="DTL6" s="298"/>
      <c r="DTN6" s="298"/>
      <c r="DTP6" s="298"/>
      <c r="DTR6" s="298"/>
      <c r="DTT6" s="298"/>
      <c r="DTV6" s="298"/>
      <c r="DTX6" s="298"/>
      <c r="DTZ6" s="298"/>
      <c r="DUB6" s="298"/>
      <c r="DUD6" s="298"/>
      <c r="DUF6" s="298"/>
      <c r="DUH6" s="298"/>
      <c r="DUJ6" s="298"/>
      <c r="DUL6" s="298"/>
      <c r="DUN6" s="298"/>
      <c r="DUP6" s="298"/>
      <c r="DUR6" s="298"/>
      <c r="DUT6" s="298"/>
      <c r="DUV6" s="298"/>
      <c r="DUX6" s="298"/>
      <c r="DUZ6" s="298"/>
      <c r="DVB6" s="298"/>
      <c r="DVD6" s="298"/>
      <c r="DVF6" s="298"/>
      <c r="DVH6" s="298"/>
      <c r="DVJ6" s="298"/>
      <c r="DVL6" s="298"/>
      <c r="DVN6" s="298"/>
      <c r="DVP6" s="298"/>
      <c r="DVR6" s="298"/>
      <c r="DVT6" s="298"/>
      <c r="DVV6" s="298"/>
      <c r="DVX6" s="298"/>
      <c r="DVZ6" s="298"/>
      <c r="DWB6" s="298"/>
      <c r="DWD6" s="298"/>
      <c r="DWF6" s="298"/>
      <c r="DWH6" s="298"/>
      <c r="DWJ6" s="298"/>
      <c r="DWL6" s="298"/>
      <c r="DWN6" s="298"/>
      <c r="DWP6" s="298"/>
      <c r="DWR6" s="298"/>
      <c r="DWT6" s="298"/>
      <c r="DWV6" s="298"/>
      <c r="DWX6" s="298"/>
      <c r="DWZ6" s="298"/>
      <c r="DXB6" s="298"/>
      <c r="DXD6" s="298"/>
      <c r="DXF6" s="298"/>
      <c r="DXH6" s="298"/>
      <c r="DXJ6" s="298"/>
      <c r="DXL6" s="298"/>
      <c r="DXN6" s="298"/>
      <c r="DXP6" s="298"/>
      <c r="DXR6" s="298"/>
      <c r="DXT6" s="298"/>
      <c r="DXV6" s="298"/>
      <c r="DXX6" s="298"/>
      <c r="DXZ6" s="298"/>
      <c r="DYB6" s="298"/>
      <c r="DYD6" s="298"/>
      <c r="DYF6" s="298"/>
      <c r="DYH6" s="298"/>
      <c r="DYJ6" s="298"/>
      <c r="DYL6" s="298"/>
      <c r="DYN6" s="298"/>
      <c r="DYP6" s="298"/>
      <c r="DYR6" s="298"/>
      <c r="DYT6" s="298"/>
      <c r="DYV6" s="298"/>
      <c r="DYX6" s="298"/>
      <c r="DYZ6" s="298"/>
      <c r="DZB6" s="298"/>
      <c r="DZD6" s="298"/>
      <c r="DZF6" s="298"/>
      <c r="DZH6" s="298"/>
      <c r="DZJ6" s="298"/>
      <c r="DZL6" s="298"/>
      <c r="DZN6" s="298"/>
      <c r="DZP6" s="298"/>
      <c r="DZR6" s="298"/>
      <c r="DZT6" s="298"/>
      <c r="DZV6" s="298"/>
      <c r="DZX6" s="298"/>
      <c r="DZZ6" s="298"/>
      <c r="EAB6" s="298"/>
      <c r="EAD6" s="298"/>
      <c r="EAF6" s="298"/>
      <c r="EAH6" s="298"/>
      <c r="EAJ6" s="298"/>
      <c r="EAL6" s="298"/>
      <c r="EAN6" s="298"/>
      <c r="EAP6" s="298"/>
      <c r="EAR6" s="298"/>
      <c r="EAT6" s="298"/>
      <c r="EAV6" s="298"/>
      <c r="EAX6" s="298"/>
      <c r="EAZ6" s="298"/>
      <c r="EBB6" s="298"/>
      <c r="EBD6" s="298"/>
      <c r="EBF6" s="298"/>
      <c r="EBH6" s="298"/>
      <c r="EBJ6" s="298"/>
      <c r="EBL6" s="298"/>
      <c r="EBN6" s="298"/>
      <c r="EBP6" s="298"/>
      <c r="EBR6" s="298"/>
      <c r="EBT6" s="298"/>
      <c r="EBV6" s="298"/>
      <c r="EBX6" s="298"/>
      <c r="EBZ6" s="298"/>
      <c r="ECB6" s="298"/>
      <c r="ECD6" s="298"/>
      <c r="ECF6" s="298"/>
      <c r="ECH6" s="298"/>
      <c r="ECJ6" s="298"/>
      <c r="ECL6" s="298"/>
      <c r="ECN6" s="298"/>
      <c r="ECP6" s="298"/>
      <c r="ECR6" s="298"/>
      <c r="ECT6" s="298"/>
      <c r="ECV6" s="298"/>
      <c r="ECX6" s="298"/>
      <c r="ECZ6" s="298"/>
      <c r="EDB6" s="298"/>
      <c r="EDD6" s="298"/>
      <c r="EDF6" s="298"/>
      <c r="EDH6" s="298"/>
      <c r="EDJ6" s="298"/>
      <c r="EDL6" s="298"/>
      <c r="EDN6" s="298"/>
      <c r="EDP6" s="298"/>
      <c r="EDR6" s="298"/>
      <c r="EDT6" s="298"/>
      <c r="EDV6" s="298"/>
      <c r="EDX6" s="298"/>
      <c r="EDZ6" s="298"/>
      <c r="EEB6" s="298"/>
      <c r="EED6" s="298"/>
      <c r="EEF6" s="298"/>
      <c r="EEH6" s="298"/>
      <c r="EEJ6" s="298"/>
      <c r="EEL6" s="298"/>
      <c r="EEN6" s="298"/>
      <c r="EEP6" s="298"/>
      <c r="EER6" s="298"/>
      <c r="EET6" s="298"/>
      <c r="EEV6" s="298"/>
      <c r="EEX6" s="298"/>
      <c r="EEZ6" s="298"/>
      <c r="EFB6" s="298"/>
      <c r="EFD6" s="298"/>
      <c r="EFF6" s="298"/>
      <c r="EFH6" s="298"/>
      <c r="EFJ6" s="298"/>
      <c r="EFL6" s="298"/>
      <c r="EFN6" s="298"/>
      <c r="EFP6" s="298"/>
      <c r="EFR6" s="298"/>
      <c r="EFT6" s="298"/>
      <c r="EFV6" s="298"/>
      <c r="EFX6" s="298"/>
      <c r="EFZ6" s="298"/>
      <c r="EGB6" s="298"/>
      <c r="EGD6" s="298"/>
      <c r="EGF6" s="298"/>
      <c r="EGH6" s="298"/>
      <c r="EGJ6" s="298"/>
      <c r="EGL6" s="298"/>
      <c r="EGN6" s="298"/>
      <c r="EGP6" s="298"/>
      <c r="EGR6" s="298"/>
      <c r="EGT6" s="298"/>
      <c r="EGV6" s="298"/>
      <c r="EGX6" s="298"/>
      <c r="EGZ6" s="298"/>
      <c r="EHB6" s="298"/>
      <c r="EHD6" s="298"/>
      <c r="EHF6" s="298"/>
      <c r="EHH6" s="298"/>
      <c r="EHJ6" s="298"/>
      <c r="EHL6" s="298"/>
      <c r="EHN6" s="298"/>
      <c r="EHP6" s="298"/>
      <c r="EHR6" s="298"/>
      <c r="EHT6" s="298"/>
      <c r="EHV6" s="298"/>
      <c r="EHX6" s="298"/>
      <c r="EHZ6" s="298"/>
      <c r="EIB6" s="298"/>
      <c r="EID6" s="298"/>
      <c r="EIF6" s="298"/>
      <c r="EIH6" s="298"/>
      <c r="EIJ6" s="298"/>
      <c r="EIL6" s="298"/>
      <c r="EIN6" s="298"/>
      <c r="EIP6" s="298"/>
      <c r="EIR6" s="298"/>
      <c r="EIT6" s="298"/>
      <c r="EIV6" s="298"/>
      <c r="EIX6" s="298"/>
      <c r="EIZ6" s="298"/>
      <c r="EJB6" s="298"/>
      <c r="EJD6" s="298"/>
      <c r="EJF6" s="298"/>
      <c r="EJH6" s="298"/>
      <c r="EJJ6" s="298"/>
      <c r="EJL6" s="298"/>
      <c r="EJN6" s="298"/>
      <c r="EJP6" s="298"/>
      <c r="EJR6" s="298"/>
      <c r="EJT6" s="298"/>
      <c r="EJV6" s="298"/>
      <c r="EJX6" s="298"/>
      <c r="EJZ6" s="298"/>
      <c r="EKB6" s="298"/>
      <c r="EKD6" s="298"/>
      <c r="EKF6" s="298"/>
      <c r="EKH6" s="298"/>
      <c r="EKJ6" s="298"/>
      <c r="EKL6" s="298"/>
      <c r="EKN6" s="298"/>
      <c r="EKP6" s="298"/>
      <c r="EKR6" s="298"/>
      <c r="EKT6" s="298"/>
      <c r="EKV6" s="298"/>
      <c r="EKX6" s="298"/>
      <c r="EKZ6" s="298"/>
      <c r="ELB6" s="298"/>
      <c r="ELD6" s="298"/>
      <c r="ELF6" s="298"/>
      <c r="ELH6" s="298"/>
      <c r="ELJ6" s="298"/>
      <c r="ELL6" s="298"/>
      <c r="ELN6" s="298"/>
      <c r="ELP6" s="298"/>
      <c r="ELR6" s="298"/>
      <c r="ELT6" s="298"/>
      <c r="ELV6" s="298"/>
      <c r="ELX6" s="298"/>
      <c r="ELZ6" s="298"/>
      <c r="EMB6" s="298"/>
      <c r="EMD6" s="298"/>
      <c r="EMF6" s="298"/>
      <c r="EMH6" s="298"/>
      <c r="EMJ6" s="298"/>
      <c r="EML6" s="298"/>
      <c r="EMN6" s="298"/>
      <c r="EMP6" s="298"/>
      <c r="EMR6" s="298"/>
      <c r="EMT6" s="298"/>
      <c r="EMV6" s="298"/>
      <c r="EMX6" s="298"/>
      <c r="EMZ6" s="298"/>
      <c r="ENB6" s="298"/>
      <c r="END6" s="298"/>
      <c r="ENF6" s="298"/>
      <c r="ENH6" s="298"/>
      <c r="ENJ6" s="298"/>
      <c r="ENL6" s="298"/>
      <c r="ENN6" s="298"/>
      <c r="ENP6" s="298"/>
      <c r="ENR6" s="298"/>
      <c r="ENT6" s="298"/>
      <c r="ENV6" s="298"/>
      <c r="ENX6" s="298"/>
      <c r="ENZ6" s="298"/>
      <c r="EOB6" s="298"/>
      <c r="EOD6" s="298"/>
      <c r="EOF6" s="298"/>
      <c r="EOH6" s="298"/>
      <c r="EOJ6" s="298"/>
      <c r="EOL6" s="298"/>
      <c r="EON6" s="298"/>
      <c r="EOP6" s="298"/>
      <c r="EOR6" s="298"/>
      <c r="EOT6" s="298"/>
      <c r="EOV6" s="298"/>
      <c r="EOX6" s="298"/>
      <c r="EOZ6" s="298"/>
      <c r="EPB6" s="298"/>
      <c r="EPD6" s="298"/>
      <c r="EPF6" s="298"/>
      <c r="EPH6" s="298"/>
      <c r="EPJ6" s="298"/>
      <c r="EPL6" s="298"/>
      <c r="EPN6" s="298"/>
      <c r="EPP6" s="298"/>
      <c r="EPR6" s="298"/>
      <c r="EPT6" s="298"/>
      <c r="EPV6" s="298"/>
      <c r="EPX6" s="298"/>
      <c r="EPZ6" s="298"/>
      <c r="EQB6" s="298"/>
      <c r="EQD6" s="298"/>
      <c r="EQF6" s="298"/>
      <c r="EQH6" s="298"/>
      <c r="EQJ6" s="298"/>
      <c r="EQL6" s="298"/>
      <c r="EQN6" s="298"/>
      <c r="EQP6" s="298"/>
      <c r="EQR6" s="298"/>
      <c r="EQT6" s="298"/>
      <c r="EQV6" s="298"/>
      <c r="EQX6" s="298"/>
      <c r="EQZ6" s="298"/>
      <c r="ERB6" s="298"/>
      <c r="ERD6" s="298"/>
      <c r="ERF6" s="298"/>
      <c r="ERH6" s="298"/>
      <c r="ERJ6" s="298"/>
      <c r="ERL6" s="298"/>
      <c r="ERN6" s="298"/>
      <c r="ERP6" s="298"/>
      <c r="ERR6" s="298"/>
      <c r="ERT6" s="298"/>
      <c r="ERV6" s="298"/>
      <c r="ERX6" s="298"/>
      <c r="ERZ6" s="298"/>
      <c r="ESB6" s="298"/>
      <c r="ESD6" s="298"/>
      <c r="ESF6" s="298"/>
      <c r="ESH6" s="298"/>
      <c r="ESJ6" s="298"/>
      <c r="ESL6" s="298"/>
      <c r="ESN6" s="298"/>
      <c r="ESP6" s="298"/>
      <c r="ESR6" s="298"/>
      <c r="EST6" s="298"/>
      <c r="ESV6" s="298"/>
      <c r="ESX6" s="298"/>
      <c r="ESZ6" s="298"/>
      <c r="ETB6" s="298"/>
      <c r="ETD6" s="298"/>
      <c r="ETF6" s="298"/>
      <c r="ETH6" s="298"/>
      <c r="ETJ6" s="298"/>
      <c r="ETL6" s="298"/>
      <c r="ETN6" s="298"/>
      <c r="ETP6" s="298"/>
      <c r="ETR6" s="298"/>
      <c r="ETT6" s="298"/>
      <c r="ETV6" s="298"/>
      <c r="ETX6" s="298"/>
      <c r="ETZ6" s="298"/>
      <c r="EUB6" s="298"/>
      <c r="EUD6" s="298"/>
      <c r="EUF6" s="298"/>
      <c r="EUH6" s="298"/>
      <c r="EUJ6" s="298"/>
      <c r="EUL6" s="298"/>
      <c r="EUN6" s="298"/>
      <c r="EUP6" s="298"/>
      <c r="EUR6" s="298"/>
      <c r="EUT6" s="298"/>
      <c r="EUV6" s="298"/>
      <c r="EUX6" s="298"/>
      <c r="EUZ6" s="298"/>
      <c r="EVB6" s="298"/>
      <c r="EVD6" s="298"/>
      <c r="EVF6" s="298"/>
      <c r="EVH6" s="298"/>
      <c r="EVJ6" s="298"/>
      <c r="EVL6" s="298"/>
      <c r="EVN6" s="298"/>
      <c r="EVP6" s="298"/>
      <c r="EVR6" s="298"/>
      <c r="EVT6" s="298"/>
      <c r="EVV6" s="298"/>
      <c r="EVX6" s="298"/>
      <c r="EVZ6" s="298"/>
      <c r="EWB6" s="298"/>
      <c r="EWD6" s="298"/>
      <c r="EWF6" s="298"/>
      <c r="EWH6" s="298"/>
      <c r="EWJ6" s="298"/>
      <c r="EWL6" s="298"/>
      <c r="EWN6" s="298"/>
      <c r="EWP6" s="298"/>
      <c r="EWR6" s="298"/>
      <c r="EWT6" s="298"/>
      <c r="EWV6" s="298"/>
      <c r="EWX6" s="298"/>
      <c r="EWZ6" s="298"/>
      <c r="EXB6" s="298"/>
      <c r="EXD6" s="298"/>
      <c r="EXF6" s="298"/>
      <c r="EXH6" s="298"/>
      <c r="EXJ6" s="298"/>
      <c r="EXL6" s="298"/>
      <c r="EXN6" s="298"/>
      <c r="EXP6" s="298"/>
      <c r="EXR6" s="298"/>
      <c r="EXT6" s="298"/>
      <c r="EXV6" s="298"/>
      <c r="EXX6" s="298"/>
      <c r="EXZ6" s="298"/>
      <c r="EYB6" s="298"/>
      <c r="EYD6" s="298"/>
      <c r="EYF6" s="298"/>
      <c r="EYH6" s="298"/>
      <c r="EYJ6" s="298"/>
      <c r="EYL6" s="298"/>
      <c r="EYN6" s="298"/>
      <c r="EYP6" s="298"/>
      <c r="EYR6" s="298"/>
      <c r="EYT6" s="298"/>
      <c r="EYV6" s="298"/>
      <c r="EYX6" s="298"/>
      <c r="EYZ6" s="298"/>
      <c r="EZB6" s="298"/>
      <c r="EZD6" s="298"/>
      <c r="EZF6" s="298"/>
      <c r="EZH6" s="298"/>
      <c r="EZJ6" s="298"/>
      <c r="EZL6" s="298"/>
      <c r="EZN6" s="298"/>
      <c r="EZP6" s="298"/>
      <c r="EZR6" s="298"/>
      <c r="EZT6" s="298"/>
      <c r="EZV6" s="298"/>
      <c r="EZX6" s="298"/>
      <c r="EZZ6" s="298"/>
      <c r="FAB6" s="298"/>
      <c r="FAD6" s="298"/>
      <c r="FAF6" s="298"/>
      <c r="FAH6" s="298"/>
      <c r="FAJ6" s="298"/>
      <c r="FAL6" s="298"/>
      <c r="FAN6" s="298"/>
      <c r="FAP6" s="298"/>
      <c r="FAR6" s="298"/>
      <c r="FAT6" s="298"/>
      <c r="FAV6" s="298"/>
      <c r="FAX6" s="298"/>
      <c r="FAZ6" s="298"/>
      <c r="FBB6" s="298"/>
      <c r="FBD6" s="298"/>
      <c r="FBF6" s="298"/>
      <c r="FBH6" s="298"/>
      <c r="FBJ6" s="298"/>
      <c r="FBL6" s="298"/>
      <c r="FBN6" s="298"/>
      <c r="FBP6" s="298"/>
      <c r="FBR6" s="298"/>
      <c r="FBT6" s="298"/>
      <c r="FBV6" s="298"/>
      <c r="FBX6" s="298"/>
      <c r="FBZ6" s="298"/>
      <c r="FCB6" s="298"/>
      <c r="FCD6" s="298"/>
      <c r="FCF6" s="298"/>
      <c r="FCH6" s="298"/>
      <c r="FCJ6" s="298"/>
      <c r="FCL6" s="298"/>
      <c r="FCN6" s="298"/>
      <c r="FCP6" s="298"/>
      <c r="FCR6" s="298"/>
      <c r="FCT6" s="298"/>
      <c r="FCV6" s="298"/>
      <c r="FCX6" s="298"/>
      <c r="FCZ6" s="298"/>
      <c r="FDB6" s="298"/>
      <c r="FDD6" s="298"/>
      <c r="FDF6" s="298"/>
      <c r="FDH6" s="298"/>
      <c r="FDJ6" s="298"/>
      <c r="FDL6" s="298"/>
      <c r="FDN6" s="298"/>
      <c r="FDP6" s="298"/>
      <c r="FDR6" s="298"/>
      <c r="FDT6" s="298"/>
      <c r="FDV6" s="298"/>
      <c r="FDX6" s="298"/>
      <c r="FDZ6" s="298"/>
      <c r="FEB6" s="298"/>
      <c r="FED6" s="298"/>
      <c r="FEF6" s="298"/>
      <c r="FEH6" s="298"/>
      <c r="FEJ6" s="298"/>
      <c r="FEL6" s="298"/>
      <c r="FEN6" s="298"/>
      <c r="FEP6" s="298"/>
      <c r="FER6" s="298"/>
      <c r="FET6" s="298"/>
      <c r="FEV6" s="298"/>
      <c r="FEX6" s="298"/>
      <c r="FEZ6" s="298"/>
      <c r="FFB6" s="298"/>
      <c r="FFD6" s="298"/>
      <c r="FFF6" s="298"/>
      <c r="FFH6" s="298"/>
      <c r="FFJ6" s="298"/>
      <c r="FFL6" s="298"/>
      <c r="FFN6" s="298"/>
      <c r="FFP6" s="298"/>
      <c r="FFR6" s="298"/>
      <c r="FFT6" s="298"/>
      <c r="FFV6" s="298"/>
      <c r="FFX6" s="298"/>
      <c r="FFZ6" s="298"/>
      <c r="FGB6" s="298"/>
      <c r="FGD6" s="298"/>
      <c r="FGF6" s="298"/>
      <c r="FGH6" s="298"/>
      <c r="FGJ6" s="298"/>
      <c r="FGL6" s="298"/>
      <c r="FGN6" s="298"/>
      <c r="FGP6" s="298"/>
      <c r="FGR6" s="298"/>
      <c r="FGT6" s="298"/>
      <c r="FGV6" s="298"/>
      <c r="FGX6" s="298"/>
      <c r="FGZ6" s="298"/>
      <c r="FHB6" s="298"/>
      <c r="FHD6" s="298"/>
      <c r="FHF6" s="298"/>
      <c r="FHH6" s="298"/>
      <c r="FHJ6" s="298"/>
      <c r="FHL6" s="298"/>
      <c r="FHN6" s="298"/>
      <c r="FHP6" s="298"/>
      <c r="FHR6" s="298"/>
      <c r="FHT6" s="298"/>
      <c r="FHV6" s="298"/>
      <c r="FHX6" s="298"/>
      <c r="FHZ6" s="298"/>
      <c r="FIB6" s="298"/>
      <c r="FID6" s="298"/>
      <c r="FIF6" s="298"/>
      <c r="FIH6" s="298"/>
      <c r="FIJ6" s="298"/>
      <c r="FIL6" s="298"/>
      <c r="FIN6" s="298"/>
      <c r="FIP6" s="298"/>
      <c r="FIR6" s="298"/>
      <c r="FIT6" s="298"/>
      <c r="FIV6" s="298"/>
      <c r="FIX6" s="298"/>
      <c r="FIZ6" s="298"/>
      <c r="FJB6" s="298"/>
      <c r="FJD6" s="298"/>
      <c r="FJF6" s="298"/>
      <c r="FJH6" s="298"/>
      <c r="FJJ6" s="298"/>
      <c r="FJL6" s="298"/>
      <c r="FJN6" s="298"/>
      <c r="FJP6" s="298"/>
      <c r="FJR6" s="298"/>
      <c r="FJT6" s="298"/>
      <c r="FJV6" s="298"/>
      <c r="FJX6" s="298"/>
      <c r="FJZ6" s="298"/>
      <c r="FKB6" s="298"/>
      <c r="FKD6" s="298"/>
      <c r="FKF6" s="298"/>
      <c r="FKH6" s="298"/>
      <c r="FKJ6" s="298"/>
      <c r="FKL6" s="298"/>
      <c r="FKN6" s="298"/>
      <c r="FKP6" s="298"/>
      <c r="FKR6" s="298"/>
      <c r="FKT6" s="298"/>
      <c r="FKV6" s="298"/>
      <c r="FKX6" s="298"/>
      <c r="FKZ6" s="298"/>
      <c r="FLB6" s="298"/>
      <c r="FLD6" s="298"/>
      <c r="FLF6" s="298"/>
      <c r="FLH6" s="298"/>
      <c r="FLJ6" s="298"/>
      <c r="FLL6" s="298"/>
      <c r="FLN6" s="298"/>
      <c r="FLP6" s="298"/>
      <c r="FLR6" s="298"/>
      <c r="FLT6" s="298"/>
      <c r="FLV6" s="298"/>
      <c r="FLX6" s="298"/>
      <c r="FLZ6" s="298"/>
      <c r="FMB6" s="298"/>
      <c r="FMD6" s="298"/>
      <c r="FMF6" s="298"/>
      <c r="FMH6" s="298"/>
      <c r="FMJ6" s="298"/>
      <c r="FML6" s="298"/>
      <c r="FMN6" s="298"/>
      <c r="FMP6" s="298"/>
      <c r="FMR6" s="298"/>
      <c r="FMT6" s="298"/>
      <c r="FMV6" s="298"/>
      <c r="FMX6" s="298"/>
      <c r="FMZ6" s="298"/>
      <c r="FNB6" s="298"/>
      <c r="FND6" s="298"/>
      <c r="FNF6" s="298"/>
      <c r="FNH6" s="298"/>
      <c r="FNJ6" s="298"/>
      <c r="FNL6" s="298"/>
      <c r="FNN6" s="298"/>
      <c r="FNP6" s="298"/>
      <c r="FNR6" s="298"/>
      <c r="FNT6" s="298"/>
      <c r="FNV6" s="298"/>
      <c r="FNX6" s="298"/>
      <c r="FNZ6" s="298"/>
      <c r="FOB6" s="298"/>
      <c r="FOD6" s="298"/>
      <c r="FOF6" s="298"/>
      <c r="FOH6" s="298"/>
      <c r="FOJ6" s="298"/>
      <c r="FOL6" s="298"/>
      <c r="FON6" s="298"/>
      <c r="FOP6" s="298"/>
      <c r="FOR6" s="298"/>
      <c r="FOT6" s="298"/>
      <c r="FOV6" s="298"/>
      <c r="FOX6" s="298"/>
      <c r="FOZ6" s="298"/>
      <c r="FPB6" s="298"/>
      <c r="FPD6" s="298"/>
      <c r="FPF6" s="298"/>
      <c r="FPH6" s="298"/>
      <c r="FPJ6" s="298"/>
      <c r="FPL6" s="298"/>
      <c r="FPN6" s="298"/>
      <c r="FPP6" s="298"/>
      <c r="FPR6" s="298"/>
      <c r="FPT6" s="298"/>
      <c r="FPV6" s="298"/>
      <c r="FPX6" s="298"/>
      <c r="FPZ6" s="298"/>
      <c r="FQB6" s="298"/>
      <c r="FQD6" s="298"/>
      <c r="FQF6" s="298"/>
      <c r="FQH6" s="298"/>
      <c r="FQJ6" s="298"/>
      <c r="FQL6" s="298"/>
      <c r="FQN6" s="298"/>
      <c r="FQP6" s="298"/>
      <c r="FQR6" s="298"/>
      <c r="FQT6" s="298"/>
      <c r="FQV6" s="298"/>
      <c r="FQX6" s="298"/>
      <c r="FQZ6" s="298"/>
      <c r="FRB6" s="298"/>
      <c r="FRD6" s="298"/>
      <c r="FRF6" s="298"/>
      <c r="FRH6" s="298"/>
      <c r="FRJ6" s="298"/>
      <c r="FRL6" s="298"/>
      <c r="FRN6" s="298"/>
      <c r="FRP6" s="298"/>
      <c r="FRR6" s="298"/>
      <c r="FRT6" s="298"/>
      <c r="FRV6" s="298"/>
      <c r="FRX6" s="298"/>
      <c r="FRZ6" s="298"/>
      <c r="FSB6" s="298"/>
      <c r="FSD6" s="298"/>
      <c r="FSF6" s="298"/>
      <c r="FSH6" s="298"/>
      <c r="FSJ6" s="298"/>
      <c r="FSL6" s="298"/>
      <c r="FSN6" s="298"/>
      <c r="FSP6" s="298"/>
      <c r="FSR6" s="298"/>
      <c r="FST6" s="298"/>
      <c r="FSV6" s="298"/>
      <c r="FSX6" s="298"/>
      <c r="FSZ6" s="298"/>
      <c r="FTB6" s="298"/>
      <c r="FTD6" s="298"/>
      <c r="FTF6" s="298"/>
      <c r="FTH6" s="298"/>
      <c r="FTJ6" s="298"/>
      <c r="FTL6" s="298"/>
      <c r="FTN6" s="298"/>
      <c r="FTP6" s="298"/>
      <c r="FTR6" s="298"/>
      <c r="FTT6" s="298"/>
      <c r="FTV6" s="298"/>
      <c r="FTX6" s="298"/>
      <c r="FTZ6" s="298"/>
      <c r="FUB6" s="298"/>
      <c r="FUD6" s="298"/>
      <c r="FUF6" s="298"/>
      <c r="FUH6" s="298"/>
      <c r="FUJ6" s="298"/>
      <c r="FUL6" s="298"/>
      <c r="FUN6" s="298"/>
      <c r="FUP6" s="298"/>
      <c r="FUR6" s="298"/>
      <c r="FUT6" s="298"/>
      <c r="FUV6" s="298"/>
      <c r="FUX6" s="298"/>
      <c r="FUZ6" s="298"/>
      <c r="FVB6" s="298"/>
      <c r="FVD6" s="298"/>
      <c r="FVF6" s="298"/>
      <c r="FVH6" s="298"/>
      <c r="FVJ6" s="298"/>
      <c r="FVL6" s="298"/>
      <c r="FVN6" s="298"/>
      <c r="FVP6" s="298"/>
      <c r="FVR6" s="298"/>
      <c r="FVT6" s="298"/>
      <c r="FVV6" s="298"/>
      <c r="FVX6" s="298"/>
      <c r="FVZ6" s="298"/>
      <c r="FWB6" s="298"/>
      <c r="FWD6" s="298"/>
      <c r="FWF6" s="298"/>
      <c r="FWH6" s="298"/>
      <c r="FWJ6" s="298"/>
      <c r="FWL6" s="298"/>
      <c r="FWN6" s="298"/>
      <c r="FWP6" s="298"/>
      <c r="FWR6" s="298"/>
      <c r="FWT6" s="298"/>
      <c r="FWV6" s="298"/>
      <c r="FWX6" s="298"/>
      <c r="FWZ6" s="298"/>
      <c r="FXB6" s="298"/>
      <c r="FXD6" s="298"/>
      <c r="FXF6" s="298"/>
      <c r="FXH6" s="298"/>
      <c r="FXJ6" s="298"/>
      <c r="FXL6" s="298"/>
      <c r="FXN6" s="298"/>
      <c r="FXP6" s="298"/>
      <c r="FXR6" s="298"/>
      <c r="FXT6" s="298"/>
      <c r="FXV6" s="298"/>
      <c r="FXX6" s="298"/>
      <c r="FXZ6" s="298"/>
      <c r="FYB6" s="298"/>
      <c r="FYD6" s="298"/>
      <c r="FYF6" s="298"/>
      <c r="FYH6" s="298"/>
      <c r="FYJ6" s="298"/>
      <c r="FYL6" s="298"/>
      <c r="FYN6" s="298"/>
      <c r="FYP6" s="298"/>
      <c r="FYR6" s="298"/>
      <c r="FYT6" s="298"/>
      <c r="FYV6" s="298"/>
      <c r="FYX6" s="298"/>
      <c r="FYZ6" s="298"/>
      <c r="FZB6" s="298"/>
      <c r="FZD6" s="298"/>
      <c r="FZF6" s="298"/>
      <c r="FZH6" s="298"/>
      <c r="FZJ6" s="298"/>
      <c r="FZL6" s="298"/>
      <c r="FZN6" s="298"/>
      <c r="FZP6" s="298"/>
      <c r="FZR6" s="298"/>
      <c r="FZT6" s="298"/>
      <c r="FZV6" s="298"/>
      <c r="FZX6" s="298"/>
      <c r="FZZ6" s="298"/>
      <c r="GAB6" s="298"/>
      <c r="GAD6" s="298"/>
      <c r="GAF6" s="298"/>
      <c r="GAH6" s="298"/>
      <c r="GAJ6" s="298"/>
      <c r="GAL6" s="298"/>
      <c r="GAN6" s="298"/>
      <c r="GAP6" s="298"/>
      <c r="GAR6" s="298"/>
      <c r="GAT6" s="298"/>
      <c r="GAV6" s="298"/>
      <c r="GAX6" s="298"/>
      <c r="GAZ6" s="298"/>
      <c r="GBB6" s="298"/>
      <c r="GBD6" s="298"/>
      <c r="GBF6" s="298"/>
      <c r="GBH6" s="298"/>
      <c r="GBJ6" s="298"/>
      <c r="GBL6" s="298"/>
      <c r="GBN6" s="298"/>
      <c r="GBP6" s="298"/>
      <c r="GBR6" s="298"/>
      <c r="GBT6" s="298"/>
      <c r="GBV6" s="298"/>
      <c r="GBX6" s="298"/>
      <c r="GBZ6" s="298"/>
      <c r="GCB6" s="298"/>
      <c r="GCD6" s="298"/>
      <c r="GCF6" s="298"/>
      <c r="GCH6" s="298"/>
      <c r="GCJ6" s="298"/>
      <c r="GCL6" s="298"/>
      <c r="GCN6" s="298"/>
      <c r="GCP6" s="298"/>
      <c r="GCR6" s="298"/>
      <c r="GCT6" s="298"/>
      <c r="GCV6" s="298"/>
      <c r="GCX6" s="298"/>
      <c r="GCZ6" s="298"/>
      <c r="GDB6" s="298"/>
      <c r="GDD6" s="298"/>
      <c r="GDF6" s="298"/>
      <c r="GDH6" s="298"/>
      <c r="GDJ6" s="298"/>
      <c r="GDL6" s="298"/>
      <c r="GDN6" s="298"/>
      <c r="GDP6" s="298"/>
      <c r="GDR6" s="298"/>
      <c r="GDT6" s="298"/>
      <c r="GDV6" s="298"/>
      <c r="GDX6" s="298"/>
      <c r="GDZ6" s="298"/>
      <c r="GEB6" s="298"/>
      <c r="GED6" s="298"/>
      <c r="GEF6" s="298"/>
      <c r="GEH6" s="298"/>
      <c r="GEJ6" s="298"/>
      <c r="GEL6" s="298"/>
      <c r="GEN6" s="298"/>
      <c r="GEP6" s="298"/>
      <c r="GER6" s="298"/>
      <c r="GET6" s="298"/>
      <c r="GEV6" s="298"/>
      <c r="GEX6" s="298"/>
      <c r="GEZ6" s="298"/>
      <c r="GFB6" s="298"/>
      <c r="GFD6" s="298"/>
      <c r="GFF6" s="298"/>
      <c r="GFH6" s="298"/>
      <c r="GFJ6" s="298"/>
      <c r="GFL6" s="298"/>
      <c r="GFN6" s="298"/>
      <c r="GFP6" s="298"/>
      <c r="GFR6" s="298"/>
      <c r="GFT6" s="298"/>
      <c r="GFV6" s="298"/>
      <c r="GFX6" s="298"/>
      <c r="GFZ6" s="298"/>
      <c r="GGB6" s="298"/>
      <c r="GGD6" s="298"/>
      <c r="GGF6" s="298"/>
      <c r="GGH6" s="298"/>
      <c r="GGJ6" s="298"/>
      <c r="GGL6" s="298"/>
      <c r="GGN6" s="298"/>
      <c r="GGP6" s="298"/>
      <c r="GGR6" s="298"/>
      <c r="GGT6" s="298"/>
      <c r="GGV6" s="298"/>
      <c r="GGX6" s="298"/>
      <c r="GGZ6" s="298"/>
      <c r="GHB6" s="298"/>
      <c r="GHD6" s="298"/>
      <c r="GHF6" s="298"/>
      <c r="GHH6" s="298"/>
      <c r="GHJ6" s="298"/>
      <c r="GHL6" s="298"/>
      <c r="GHN6" s="298"/>
      <c r="GHP6" s="298"/>
      <c r="GHR6" s="298"/>
      <c r="GHT6" s="298"/>
      <c r="GHV6" s="298"/>
      <c r="GHX6" s="298"/>
      <c r="GHZ6" s="298"/>
      <c r="GIB6" s="298"/>
      <c r="GID6" s="298"/>
      <c r="GIF6" s="298"/>
      <c r="GIH6" s="298"/>
      <c r="GIJ6" s="298"/>
      <c r="GIL6" s="298"/>
      <c r="GIN6" s="298"/>
      <c r="GIP6" s="298"/>
      <c r="GIR6" s="298"/>
      <c r="GIT6" s="298"/>
      <c r="GIV6" s="298"/>
      <c r="GIX6" s="298"/>
      <c r="GIZ6" s="298"/>
      <c r="GJB6" s="298"/>
      <c r="GJD6" s="298"/>
      <c r="GJF6" s="298"/>
      <c r="GJH6" s="298"/>
      <c r="GJJ6" s="298"/>
      <c r="GJL6" s="298"/>
      <c r="GJN6" s="298"/>
      <c r="GJP6" s="298"/>
      <c r="GJR6" s="298"/>
      <c r="GJT6" s="298"/>
      <c r="GJV6" s="298"/>
      <c r="GJX6" s="298"/>
      <c r="GJZ6" s="298"/>
      <c r="GKB6" s="298"/>
      <c r="GKD6" s="298"/>
      <c r="GKF6" s="298"/>
      <c r="GKH6" s="298"/>
      <c r="GKJ6" s="298"/>
      <c r="GKL6" s="298"/>
      <c r="GKN6" s="298"/>
      <c r="GKP6" s="298"/>
      <c r="GKR6" s="298"/>
      <c r="GKT6" s="298"/>
      <c r="GKV6" s="298"/>
      <c r="GKX6" s="298"/>
      <c r="GKZ6" s="298"/>
      <c r="GLB6" s="298"/>
      <c r="GLD6" s="298"/>
      <c r="GLF6" s="298"/>
      <c r="GLH6" s="298"/>
      <c r="GLJ6" s="298"/>
      <c r="GLL6" s="298"/>
      <c r="GLN6" s="298"/>
      <c r="GLP6" s="298"/>
      <c r="GLR6" s="298"/>
      <c r="GLT6" s="298"/>
      <c r="GLV6" s="298"/>
      <c r="GLX6" s="298"/>
      <c r="GLZ6" s="298"/>
      <c r="GMB6" s="298"/>
      <c r="GMD6" s="298"/>
      <c r="GMF6" s="298"/>
      <c r="GMH6" s="298"/>
      <c r="GMJ6" s="298"/>
      <c r="GML6" s="298"/>
      <c r="GMN6" s="298"/>
      <c r="GMP6" s="298"/>
      <c r="GMR6" s="298"/>
      <c r="GMT6" s="298"/>
      <c r="GMV6" s="298"/>
      <c r="GMX6" s="298"/>
      <c r="GMZ6" s="298"/>
      <c r="GNB6" s="298"/>
      <c r="GND6" s="298"/>
      <c r="GNF6" s="298"/>
      <c r="GNH6" s="298"/>
      <c r="GNJ6" s="298"/>
      <c r="GNL6" s="298"/>
      <c r="GNN6" s="298"/>
      <c r="GNP6" s="298"/>
      <c r="GNR6" s="298"/>
      <c r="GNT6" s="298"/>
      <c r="GNV6" s="298"/>
      <c r="GNX6" s="298"/>
      <c r="GNZ6" s="298"/>
      <c r="GOB6" s="298"/>
      <c r="GOD6" s="298"/>
      <c r="GOF6" s="298"/>
      <c r="GOH6" s="298"/>
      <c r="GOJ6" s="298"/>
      <c r="GOL6" s="298"/>
      <c r="GON6" s="298"/>
      <c r="GOP6" s="298"/>
      <c r="GOR6" s="298"/>
      <c r="GOT6" s="298"/>
      <c r="GOV6" s="298"/>
      <c r="GOX6" s="298"/>
      <c r="GOZ6" s="298"/>
      <c r="GPB6" s="298"/>
      <c r="GPD6" s="298"/>
      <c r="GPF6" s="298"/>
      <c r="GPH6" s="298"/>
      <c r="GPJ6" s="298"/>
      <c r="GPL6" s="298"/>
      <c r="GPN6" s="298"/>
      <c r="GPP6" s="298"/>
      <c r="GPR6" s="298"/>
      <c r="GPT6" s="298"/>
      <c r="GPV6" s="298"/>
      <c r="GPX6" s="298"/>
      <c r="GPZ6" s="298"/>
      <c r="GQB6" s="298"/>
      <c r="GQD6" s="298"/>
      <c r="GQF6" s="298"/>
      <c r="GQH6" s="298"/>
      <c r="GQJ6" s="298"/>
      <c r="GQL6" s="298"/>
      <c r="GQN6" s="298"/>
      <c r="GQP6" s="298"/>
      <c r="GQR6" s="298"/>
      <c r="GQT6" s="298"/>
      <c r="GQV6" s="298"/>
      <c r="GQX6" s="298"/>
      <c r="GQZ6" s="298"/>
      <c r="GRB6" s="298"/>
      <c r="GRD6" s="298"/>
      <c r="GRF6" s="298"/>
      <c r="GRH6" s="298"/>
      <c r="GRJ6" s="298"/>
      <c r="GRL6" s="298"/>
      <c r="GRN6" s="298"/>
      <c r="GRP6" s="298"/>
      <c r="GRR6" s="298"/>
      <c r="GRT6" s="298"/>
      <c r="GRV6" s="298"/>
      <c r="GRX6" s="298"/>
      <c r="GRZ6" s="298"/>
      <c r="GSB6" s="298"/>
      <c r="GSD6" s="298"/>
      <c r="GSF6" s="298"/>
      <c r="GSH6" s="298"/>
      <c r="GSJ6" s="298"/>
      <c r="GSL6" s="298"/>
      <c r="GSN6" s="298"/>
      <c r="GSP6" s="298"/>
      <c r="GSR6" s="298"/>
      <c r="GST6" s="298"/>
      <c r="GSV6" s="298"/>
      <c r="GSX6" s="298"/>
      <c r="GSZ6" s="298"/>
      <c r="GTB6" s="298"/>
      <c r="GTD6" s="298"/>
      <c r="GTF6" s="298"/>
      <c r="GTH6" s="298"/>
      <c r="GTJ6" s="298"/>
      <c r="GTL6" s="298"/>
      <c r="GTN6" s="298"/>
      <c r="GTP6" s="298"/>
      <c r="GTR6" s="298"/>
      <c r="GTT6" s="298"/>
      <c r="GTV6" s="298"/>
      <c r="GTX6" s="298"/>
      <c r="GTZ6" s="298"/>
      <c r="GUB6" s="298"/>
      <c r="GUD6" s="298"/>
      <c r="GUF6" s="298"/>
      <c r="GUH6" s="298"/>
      <c r="GUJ6" s="298"/>
      <c r="GUL6" s="298"/>
      <c r="GUN6" s="298"/>
      <c r="GUP6" s="298"/>
      <c r="GUR6" s="298"/>
      <c r="GUT6" s="298"/>
      <c r="GUV6" s="298"/>
      <c r="GUX6" s="298"/>
      <c r="GUZ6" s="298"/>
      <c r="GVB6" s="298"/>
      <c r="GVD6" s="298"/>
      <c r="GVF6" s="298"/>
      <c r="GVH6" s="298"/>
      <c r="GVJ6" s="298"/>
      <c r="GVL6" s="298"/>
      <c r="GVN6" s="298"/>
      <c r="GVP6" s="298"/>
      <c r="GVR6" s="298"/>
      <c r="GVT6" s="298"/>
      <c r="GVV6" s="298"/>
      <c r="GVX6" s="298"/>
      <c r="GVZ6" s="298"/>
      <c r="GWB6" s="298"/>
      <c r="GWD6" s="298"/>
      <c r="GWF6" s="298"/>
      <c r="GWH6" s="298"/>
      <c r="GWJ6" s="298"/>
      <c r="GWL6" s="298"/>
      <c r="GWN6" s="298"/>
      <c r="GWP6" s="298"/>
      <c r="GWR6" s="298"/>
      <c r="GWT6" s="298"/>
      <c r="GWV6" s="298"/>
      <c r="GWX6" s="298"/>
      <c r="GWZ6" s="298"/>
      <c r="GXB6" s="298"/>
      <c r="GXD6" s="298"/>
      <c r="GXF6" s="298"/>
      <c r="GXH6" s="298"/>
      <c r="GXJ6" s="298"/>
      <c r="GXL6" s="298"/>
      <c r="GXN6" s="298"/>
      <c r="GXP6" s="298"/>
      <c r="GXR6" s="298"/>
      <c r="GXT6" s="298"/>
      <c r="GXV6" s="298"/>
      <c r="GXX6" s="298"/>
      <c r="GXZ6" s="298"/>
      <c r="GYB6" s="298"/>
      <c r="GYD6" s="298"/>
      <c r="GYF6" s="298"/>
      <c r="GYH6" s="298"/>
      <c r="GYJ6" s="298"/>
      <c r="GYL6" s="298"/>
      <c r="GYN6" s="298"/>
      <c r="GYP6" s="298"/>
      <c r="GYR6" s="298"/>
      <c r="GYT6" s="298"/>
      <c r="GYV6" s="298"/>
      <c r="GYX6" s="298"/>
      <c r="GYZ6" s="298"/>
      <c r="GZB6" s="298"/>
      <c r="GZD6" s="298"/>
      <c r="GZF6" s="298"/>
      <c r="GZH6" s="298"/>
      <c r="GZJ6" s="298"/>
      <c r="GZL6" s="298"/>
      <c r="GZN6" s="298"/>
      <c r="GZP6" s="298"/>
      <c r="GZR6" s="298"/>
      <c r="GZT6" s="298"/>
      <c r="GZV6" s="298"/>
      <c r="GZX6" s="298"/>
      <c r="GZZ6" s="298"/>
      <c r="HAB6" s="298"/>
      <c r="HAD6" s="298"/>
      <c r="HAF6" s="298"/>
      <c r="HAH6" s="298"/>
      <c r="HAJ6" s="298"/>
      <c r="HAL6" s="298"/>
      <c r="HAN6" s="298"/>
      <c r="HAP6" s="298"/>
      <c r="HAR6" s="298"/>
      <c r="HAT6" s="298"/>
      <c r="HAV6" s="298"/>
      <c r="HAX6" s="298"/>
      <c r="HAZ6" s="298"/>
      <c r="HBB6" s="298"/>
      <c r="HBD6" s="298"/>
      <c r="HBF6" s="298"/>
      <c r="HBH6" s="298"/>
      <c r="HBJ6" s="298"/>
      <c r="HBL6" s="298"/>
      <c r="HBN6" s="298"/>
      <c r="HBP6" s="298"/>
      <c r="HBR6" s="298"/>
      <c r="HBT6" s="298"/>
      <c r="HBV6" s="298"/>
      <c r="HBX6" s="298"/>
      <c r="HBZ6" s="298"/>
      <c r="HCB6" s="298"/>
      <c r="HCD6" s="298"/>
      <c r="HCF6" s="298"/>
      <c r="HCH6" s="298"/>
      <c r="HCJ6" s="298"/>
      <c r="HCL6" s="298"/>
      <c r="HCN6" s="298"/>
      <c r="HCP6" s="298"/>
      <c r="HCR6" s="298"/>
      <c r="HCT6" s="298"/>
      <c r="HCV6" s="298"/>
      <c r="HCX6" s="298"/>
      <c r="HCZ6" s="298"/>
      <c r="HDB6" s="298"/>
      <c r="HDD6" s="298"/>
      <c r="HDF6" s="298"/>
      <c r="HDH6" s="298"/>
      <c r="HDJ6" s="298"/>
      <c r="HDL6" s="298"/>
      <c r="HDN6" s="298"/>
      <c r="HDP6" s="298"/>
      <c r="HDR6" s="298"/>
      <c r="HDT6" s="298"/>
      <c r="HDV6" s="298"/>
      <c r="HDX6" s="298"/>
      <c r="HDZ6" s="298"/>
      <c r="HEB6" s="298"/>
      <c r="HED6" s="298"/>
      <c r="HEF6" s="298"/>
      <c r="HEH6" s="298"/>
      <c r="HEJ6" s="298"/>
      <c r="HEL6" s="298"/>
      <c r="HEN6" s="298"/>
      <c r="HEP6" s="298"/>
      <c r="HER6" s="298"/>
      <c r="HET6" s="298"/>
      <c r="HEV6" s="298"/>
      <c r="HEX6" s="298"/>
      <c r="HEZ6" s="298"/>
      <c r="HFB6" s="298"/>
      <c r="HFD6" s="298"/>
      <c r="HFF6" s="298"/>
      <c r="HFH6" s="298"/>
      <c r="HFJ6" s="298"/>
      <c r="HFL6" s="298"/>
      <c r="HFN6" s="298"/>
      <c r="HFP6" s="298"/>
      <c r="HFR6" s="298"/>
      <c r="HFT6" s="298"/>
      <c r="HFV6" s="298"/>
      <c r="HFX6" s="298"/>
      <c r="HFZ6" s="298"/>
      <c r="HGB6" s="298"/>
      <c r="HGD6" s="298"/>
      <c r="HGF6" s="298"/>
      <c r="HGH6" s="298"/>
      <c r="HGJ6" s="298"/>
      <c r="HGL6" s="298"/>
      <c r="HGN6" s="298"/>
      <c r="HGP6" s="298"/>
      <c r="HGR6" s="298"/>
      <c r="HGT6" s="298"/>
      <c r="HGV6" s="298"/>
      <c r="HGX6" s="298"/>
      <c r="HGZ6" s="298"/>
      <c r="HHB6" s="298"/>
      <c r="HHD6" s="298"/>
      <c r="HHF6" s="298"/>
      <c r="HHH6" s="298"/>
      <c r="HHJ6" s="298"/>
      <c r="HHL6" s="298"/>
      <c r="HHN6" s="298"/>
      <c r="HHP6" s="298"/>
      <c r="HHR6" s="298"/>
      <c r="HHT6" s="298"/>
      <c r="HHV6" s="298"/>
      <c r="HHX6" s="298"/>
      <c r="HHZ6" s="298"/>
      <c r="HIB6" s="298"/>
      <c r="HID6" s="298"/>
      <c r="HIF6" s="298"/>
      <c r="HIH6" s="298"/>
      <c r="HIJ6" s="298"/>
      <c r="HIL6" s="298"/>
      <c r="HIN6" s="298"/>
      <c r="HIP6" s="298"/>
      <c r="HIR6" s="298"/>
      <c r="HIT6" s="298"/>
      <c r="HIV6" s="298"/>
      <c r="HIX6" s="298"/>
      <c r="HIZ6" s="298"/>
      <c r="HJB6" s="298"/>
      <c r="HJD6" s="298"/>
      <c r="HJF6" s="298"/>
      <c r="HJH6" s="298"/>
      <c r="HJJ6" s="298"/>
      <c r="HJL6" s="298"/>
      <c r="HJN6" s="298"/>
      <c r="HJP6" s="298"/>
      <c r="HJR6" s="298"/>
      <c r="HJT6" s="298"/>
      <c r="HJV6" s="298"/>
      <c r="HJX6" s="298"/>
      <c r="HJZ6" s="298"/>
      <c r="HKB6" s="298"/>
      <c r="HKD6" s="298"/>
      <c r="HKF6" s="298"/>
      <c r="HKH6" s="298"/>
      <c r="HKJ6" s="298"/>
      <c r="HKL6" s="298"/>
      <c r="HKN6" s="298"/>
      <c r="HKP6" s="298"/>
      <c r="HKR6" s="298"/>
      <c r="HKT6" s="298"/>
      <c r="HKV6" s="298"/>
      <c r="HKX6" s="298"/>
      <c r="HKZ6" s="298"/>
      <c r="HLB6" s="298"/>
      <c r="HLD6" s="298"/>
      <c r="HLF6" s="298"/>
      <c r="HLH6" s="298"/>
      <c r="HLJ6" s="298"/>
      <c r="HLL6" s="298"/>
      <c r="HLN6" s="298"/>
      <c r="HLP6" s="298"/>
      <c r="HLR6" s="298"/>
      <c r="HLT6" s="298"/>
      <c r="HLV6" s="298"/>
      <c r="HLX6" s="298"/>
      <c r="HLZ6" s="298"/>
      <c r="HMB6" s="298"/>
      <c r="HMD6" s="298"/>
      <c r="HMF6" s="298"/>
      <c r="HMH6" s="298"/>
      <c r="HMJ6" s="298"/>
      <c r="HML6" s="298"/>
      <c r="HMN6" s="298"/>
      <c r="HMP6" s="298"/>
      <c r="HMR6" s="298"/>
      <c r="HMT6" s="298"/>
      <c r="HMV6" s="298"/>
      <c r="HMX6" s="298"/>
      <c r="HMZ6" s="298"/>
      <c r="HNB6" s="298"/>
      <c r="HND6" s="298"/>
      <c r="HNF6" s="298"/>
      <c r="HNH6" s="298"/>
      <c r="HNJ6" s="298"/>
      <c r="HNL6" s="298"/>
      <c r="HNN6" s="298"/>
      <c r="HNP6" s="298"/>
      <c r="HNR6" s="298"/>
      <c r="HNT6" s="298"/>
      <c r="HNV6" s="298"/>
      <c r="HNX6" s="298"/>
      <c r="HNZ6" s="298"/>
      <c r="HOB6" s="298"/>
      <c r="HOD6" s="298"/>
      <c r="HOF6" s="298"/>
      <c r="HOH6" s="298"/>
      <c r="HOJ6" s="298"/>
      <c r="HOL6" s="298"/>
      <c r="HON6" s="298"/>
      <c r="HOP6" s="298"/>
      <c r="HOR6" s="298"/>
      <c r="HOT6" s="298"/>
      <c r="HOV6" s="298"/>
      <c r="HOX6" s="298"/>
      <c r="HOZ6" s="298"/>
      <c r="HPB6" s="298"/>
      <c r="HPD6" s="298"/>
      <c r="HPF6" s="298"/>
      <c r="HPH6" s="298"/>
      <c r="HPJ6" s="298"/>
      <c r="HPL6" s="298"/>
      <c r="HPN6" s="298"/>
      <c r="HPP6" s="298"/>
      <c r="HPR6" s="298"/>
      <c r="HPT6" s="298"/>
      <c r="HPV6" s="298"/>
      <c r="HPX6" s="298"/>
      <c r="HPZ6" s="298"/>
      <c r="HQB6" s="298"/>
      <c r="HQD6" s="298"/>
      <c r="HQF6" s="298"/>
      <c r="HQH6" s="298"/>
      <c r="HQJ6" s="298"/>
      <c r="HQL6" s="298"/>
      <c r="HQN6" s="298"/>
      <c r="HQP6" s="298"/>
      <c r="HQR6" s="298"/>
      <c r="HQT6" s="298"/>
      <c r="HQV6" s="298"/>
      <c r="HQX6" s="298"/>
      <c r="HQZ6" s="298"/>
      <c r="HRB6" s="298"/>
      <c r="HRD6" s="298"/>
      <c r="HRF6" s="298"/>
      <c r="HRH6" s="298"/>
      <c r="HRJ6" s="298"/>
      <c r="HRL6" s="298"/>
      <c r="HRN6" s="298"/>
      <c r="HRP6" s="298"/>
      <c r="HRR6" s="298"/>
      <c r="HRT6" s="298"/>
      <c r="HRV6" s="298"/>
      <c r="HRX6" s="298"/>
      <c r="HRZ6" s="298"/>
      <c r="HSB6" s="298"/>
      <c r="HSD6" s="298"/>
      <c r="HSF6" s="298"/>
      <c r="HSH6" s="298"/>
      <c r="HSJ6" s="298"/>
      <c r="HSL6" s="298"/>
      <c r="HSN6" s="298"/>
      <c r="HSP6" s="298"/>
      <c r="HSR6" s="298"/>
      <c r="HST6" s="298"/>
      <c r="HSV6" s="298"/>
      <c r="HSX6" s="298"/>
      <c r="HSZ6" s="298"/>
      <c r="HTB6" s="298"/>
      <c r="HTD6" s="298"/>
      <c r="HTF6" s="298"/>
      <c r="HTH6" s="298"/>
      <c r="HTJ6" s="298"/>
      <c r="HTL6" s="298"/>
      <c r="HTN6" s="298"/>
      <c r="HTP6" s="298"/>
      <c r="HTR6" s="298"/>
      <c r="HTT6" s="298"/>
      <c r="HTV6" s="298"/>
      <c r="HTX6" s="298"/>
      <c r="HTZ6" s="298"/>
      <c r="HUB6" s="298"/>
      <c r="HUD6" s="298"/>
      <c r="HUF6" s="298"/>
      <c r="HUH6" s="298"/>
      <c r="HUJ6" s="298"/>
      <c r="HUL6" s="298"/>
      <c r="HUN6" s="298"/>
      <c r="HUP6" s="298"/>
      <c r="HUR6" s="298"/>
      <c r="HUT6" s="298"/>
      <c r="HUV6" s="298"/>
      <c r="HUX6" s="298"/>
      <c r="HUZ6" s="298"/>
      <c r="HVB6" s="298"/>
      <c r="HVD6" s="298"/>
      <c r="HVF6" s="298"/>
      <c r="HVH6" s="298"/>
      <c r="HVJ6" s="298"/>
      <c r="HVL6" s="298"/>
      <c r="HVN6" s="298"/>
      <c r="HVP6" s="298"/>
      <c r="HVR6" s="298"/>
      <c r="HVT6" s="298"/>
      <c r="HVV6" s="298"/>
      <c r="HVX6" s="298"/>
      <c r="HVZ6" s="298"/>
      <c r="HWB6" s="298"/>
      <c r="HWD6" s="298"/>
      <c r="HWF6" s="298"/>
      <c r="HWH6" s="298"/>
      <c r="HWJ6" s="298"/>
      <c r="HWL6" s="298"/>
      <c r="HWN6" s="298"/>
      <c r="HWP6" s="298"/>
      <c r="HWR6" s="298"/>
      <c r="HWT6" s="298"/>
      <c r="HWV6" s="298"/>
      <c r="HWX6" s="298"/>
      <c r="HWZ6" s="298"/>
      <c r="HXB6" s="298"/>
      <c r="HXD6" s="298"/>
      <c r="HXF6" s="298"/>
      <c r="HXH6" s="298"/>
      <c r="HXJ6" s="298"/>
      <c r="HXL6" s="298"/>
      <c r="HXN6" s="298"/>
      <c r="HXP6" s="298"/>
      <c r="HXR6" s="298"/>
      <c r="HXT6" s="298"/>
      <c r="HXV6" s="298"/>
      <c r="HXX6" s="298"/>
      <c r="HXZ6" s="298"/>
      <c r="HYB6" s="298"/>
      <c r="HYD6" s="298"/>
      <c r="HYF6" s="298"/>
      <c r="HYH6" s="298"/>
      <c r="HYJ6" s="298"/>
      <c r="HYL6" s="298"/>
      <c r="HYN6" s="298"/>
      <c r="HYP6" s="298"/>
      <c r="HYR6" s="298"/>
      <c r="HYT6" s="298"/>
      <c r="HYV6" s="298"/>
      <c r="HYX6" s="298"/>
      <c r="HYZ6" s="298"/>
      <c r="HZB6" s="298"/>
      <c r="HZD6" s="298"/>
      <c r="HZF6" s="298"/>
      <c r="HZH6" s="298"/>
      <c r="HZJ6" s="298"/>
      <c r="HZL6" s="298"/>
      <c r="HZN6" s="298"/>
      <c r="HZP6" s="298"/>
      <c r="HZR6" s="298"/>
      <c r="HZT6" s="298"/>
      <c r="HZV6" s="298"/>
      <c r="HZX6" s="298"/>
      <c r="HZZ6" s="298"/>
      <c r="IAB6" s="298"/>
      <c r="IAD6" s="298"/>
      <c r="IAF6" s="298"/>
      <c r="IAH6" s="298"/>
      <c r="IAJ6" s="298"/>
      <c r="IAL6" s="298"/>
      <c r="IAN6" s="298"/>
      <c r="IAP6" s="298"/>
      <c r="IAR6" s="298"/>
      <c r="IAT6" s="298"/>
      <c r="IAV6" s="298"/>
      <c r="IAX6" s="298"/>
      <c r="IAZ6" s="298"/>
      <c r="IBB6" s="298"/>
      <c r="IBD6" s="298"/>
      <c r="IBF6" s="298"/>
      <c r="IBH6" s="298"/>
      <c r="IBJ6" s="298"/>
      <c r="IBL6" s="298"/>
      <c r="IBN6" s="298"/>
      <c r="IBP6" s="298"/>
      <c r="IBR6" s="298"/>
      <c r="IBT6" s="298"/>
      <c r="IBV6" s="298"/>
      <c r="IBX6" s="298"/>
      <c r="IBZ6" s="298"/>
      <c r="ICB6" s="298"/>
      <c r="ICD6" s="298"/>
      <c r="ICF6" s="298"/>
      <c r="ICH6" s="298"/>
      <c r="ICJ6" s="298"/>
      <c r="ICL6" s="298"/>
      <c r="ICN6" s="298"/>
      <c r="ICP6" s="298"/>
      <c r="ICR6" s="298"/>
      <c r="ICT6" s="298"/>
      <c r="ICV6" s="298"/>
      <c r="ICX6" s="298"/>
      <c r="ICZ6" s="298"/>
      <c r="IDB6" s="298"/>
      <c r="IDD6" s="298"/>
      <c r="IDF6" s="298"/>
      <c r="IDH6" s="298"/>
      <c r="IDJ6" s="298"/>
      <c r="IDL6" s="298"/>
      <c r="IDN6" s="298"/>
      <c r="IDP6" s="298"/>
      <c r="IDR6" s="298"/>
      <c r="IDT6" s="298"/>
      <c r="IDV6" s="298"/>
      <c r="IDX6" s="298"/>
      <c r="IDZ6" s="298"/>
      <c r="IEB6" s="298"/>
      <c r="IED6" s="298"/>
      <c r="IEF6" s="298"/>
      <c r="IEH6" s="298"/>
      <c r="IEJ6" s="298"/>
      <c r="IEL6" s="298"/>
      <c r="IEN6" s="298"/>
      <c r="IEP6" s="298"/>
      <c r="IER6" s="298"/>
      <c r="IET6" s="298"/>
      <c r="IEV6" s="298"/>
      <c r="IEX6" s="298"/>
      <c r="IEZ6" s="298"/>
      <c r="IFB6" s="298"/>
      <c r="IFD6" s="298"/>
      <c r="IFF6" s="298"/>
      <c r="IFH6" s="298"/>
      <c r="IFJ6" s="298"/>
      <c r="IFL6" s="298"/>
      <c r="IFN6" s="298"/>
      <c r="IFP6" s="298"/>
      <c r="IFR6" s="298"/>
      <c r="IFT6" s="298"/>
      <c r="IFV6" s="298"/>
      <c r="IFX6" s="298"/>
      <c r="IFZ6" s="298"/>
      <c r="IGB6" s="298"/>
      <c r="IGD6" s="298"/>
      <c r="IGF6" s="298"/>
      <c r="IGH6" s="298"/>
      <c r="IGJ6" s="298"/>
      <c r="IGL6" s="298"/>
      <c r="IGN6" s="298"/>
      <c r="IGP6" s="298"/>
      <c r="IGR6" s="298"/>
      <c r="IGT6" s="298"/>
      <c r="IGV6" s="298"/>
      <c r="IGX6" s="298"/>
      <c r="IGZ6" s="298"/>
      <c r="IHB6" s="298"/>
      <c r="IHD6" s="298"/>
      <c r="IHF6" s="298"/>
      <c r="IHH6" s="298"/>
      <c r="IHJ6" s="298"/>
      <c r="IHL6" s="298"/>
      <c r="IHN6" s="298"/>
      <c r="IHP6" s="298"/>
      <c r="IHR6" s="298"/>
      <c r="IHT6" s="298"/>
      <c r="IHV6" s="298"/>
      <c r="IHX6" s="298"/>
      <c r="IHZ6" s="298"/>
      <c r="IIB6" s="298"/>
      <c r="IID6" s="298"/>
      <c r="IIF6" s="298"/>
      <c r="IIH6" s="298"/>
      <c r="IIJ6" s="298"/>
      <c r="IIL6" s="298"/>
      <c r="IIN6" s="298"/>
      <c r="IIP6" s="298"/>
      <c r="IIR6" s="298"/>
      <c r="IIT6" s="298"/>
      <c r="IIV6" s="298"/>
      <c r="IIX6" s="298"/>
      <c r="IIZ6" s="298"/>
      <c r="IJB6" s="298"/>
      <c r="IJD6" s="298"/>
      <c r="IJF6" s="298"/>
      <c r="IJH6" s="298"/>
      <c r="IJJ6" s="298"/>
      <c r="IJL6" s="298"/>
      <c r="IJN6" s="298"/>
      <c r="IJP6" s="298"/>
      <c r="IJR6" s="298"/>
      <c r="IJT6" s="298"/>
      <c r="IJV6" s="298"/>
      <c r="IJX6" s="298"/>
      <c r="IJZ6" s="298"/>
      <c r="IKB6" s="298"/>
      <c r="IKD6" s="298"/>
      <c r="IKF6" s="298"/>
      <c r="IKH6" s="298"/>
      <c r="IKJ6" s="298"/>
      <c r="IKL6" s="298"/>
      <c r="IKN6" s="298"/>
      <c r="IKP6" s="298"/>
      <c r="IKR6" s="298"/>
      <c r="IKT6" s="298"/>
      <c r="IKV6" s="298"/>
      <c r="IKX6" s="298"/>
      <c r="IKZ6" s="298"/>
      <c r="ILB6" s="298"/>
      <c r="ILD6" s="298"/>
      <c r="ILF6" s="298"/>
      <c r="ILH6" s="298"/>
      <c r="ILJ6" s="298"/>
      <c r="ILL6" s="298"/>
      <c r="ILN6" s="298"/>
      <c r="ILP6" s="298"/>
      <c r="ILR6" s="298"/>
      <c r="ILT6" s="298"/>
      <c r="ILV6" s="298"/>
      <c r="ILX6" s="298"/>
      <c r="ILZ6" s="298"/>
      <c r="IMB6" s="298"/>
      <c r="IMD6" s="298"/>
      <c r="IMF6" s="298"/>
      <c r="IMH6" s="298"/>
      <c r="IMJ6" s="298"/>
      <c r="IML6" s="298"/>
      <c r="IMN6" s="298"/>
      <c r="IMP6" s="298"/>
      <c r="IMR6" s="298"/>
      <c r="IMT6" s="298"/>
      <c r="IMV6" s="298"/>
      <c r="IMX6" s="298"/>
      <c r="IMZ6" s="298"/>
      <c r="INB6" s="298"/>
      <c r="IND6" s="298"/>
      <c r="INF6" s="298"/>
      <c r="INH6" s="298"/>
      <c r="INJ6" s="298"/>
      <c r="INL6" s="298"/>
      <c r="INN6" s="298"/>
      <c r="INP6" s="298"/>
      <c r="INR6" s="298"/>
      <c r="INT6" s="298"/>
      <c r="INV6" s="298"/>
      <c r="INX6" s="298"/>
      <c r="INZ6" s="298"/>
      <c r="IOB6" s="298"/>
      <c r="IOD6" s="298"/>
      <c r="IOF6" s="298"/>
      <c r="IOH6" s="298"/>
      <c r="IOJ6" s="298"/>
      <c r="IOL6" s="298"/>
      <c r="ION6" s="298"/>
      <c r="IOP6" s="298"/>
      <c r="IOR6" s="298"/>
      <c r="IOT6" s="298"/>
      <c r="IOV6" s="298"/>
      <c r="IOX6" s="298"/>
      <c r="IOZ6" s="298"/>
      <c r="IPB6" s="298"/>
      <c r="IPD6" s="298"/>
      <c r="IPF6" s="298"/>
      <c r="IPH6" s="298"/>
      <c r="IPJ6" s="298"/>
      <c r="IPL6" s="298"/>
      <c r="IPN6" s="298"/>
      <c r="IPP6" s="298"/>
      <c r="IPR6" s="298"/>
      <c r="IPT6" s="298"/>
      <c r="IPV6" s="298"/>
      <c r="IPX6" s="298"/>
      <c r="IPZ6" s="298"/>
      <c r="IQB6" s="298"/>
      <c r="IQD6" s="298"/>
      <c r="IQF6" s="298"/>
      <c r="IQH6" s="298"/>
      <c r="IQJ6" s="298"/>
      <c r="IQL6" s="298"/>
      <c r="IQN6" s="298"/>
      <c r="IQP6" s="298"/>
      <c r="IQR6" s="298"/>
      <c r="IQT6" s="298"/>
      <c r="IQV6" s="298"/>
      <c r="IQX6" s="298"/>
      <c r="IQZ6" s="298"/>
      <c r="IRB6" s="298"/>
      <c r="IRD6" s="298"/>
      <c r="IRF6" s="298"/>
      <c r="IRH6" s="298"/>
      <c r="IRJ6" s="298"/>
      <c r="IRL6" s="298"/>
      <c r="IRN6" s="298"/>
      <c r="IRP6" s="298"/>
      <c r="IRR6" s="298"/>
      <c r="IRT6" s="298"/>
      <c r="IRV6" s="298"/>
      <c r="IRX6" s="298"/>
      <c r="IRZ6" s="298"/>
      <c r="ISB6" s="298"/>
      <c r="ISD6" s="298"/>
      <c r="ISF6" s="298"/>
      <c r="ISH6" s="298"/>
      <c r="ISJ6" s="298"/>
      <c r="ISL6" s="298"/>
      <c r="ISN6" s="298"/>
      <c r="ISP6" s="298"/>
      <c r="ISR6" s="298"/>
      <c r="IST6" s="298"/>
      <c r="ISV6" s="298"/>
      <c r="ISX6" s="298"/>
      <c r="ISZ6" s="298"/>
      <c r="ITB6" s="298"/>
      <c r="ITD6" s="298"/>
      <c r="ITF6" s="298"/>
      <c r="ITH6" s="298"/>
      <c r="ITJ6" s="298"/>
      <c r="ITL6" s="298"/>
      <c r="ITN6" s="298"/>
      <c r="ITP6" s="298"/>
      <c r="ITR6" s="298"/>
      <c r="ITT6" s="298"/>
      <c r="ITV6" s="298"/>
      <c r="ITX6" s="298"/>
      <c r="ITZ6" s="298"/>
      <c r="IUB6" s="298"/>
      <c r="IUD6" s="298"/>
      <c r="IUF6" s="298"/>
      <c r="IUH6" s="298"/>
      <c r="IUJ6" s="298"/>
      <c r="IUL6" s="298"/>
      <c r="IUN6" s="298"/>
      <c r="IUP6" s="298"/>
      <c r="IUR6" s="298"/>
      <c r="IUT6" s="298"/>
      <c r="IUV6" s="298"/>
      <c r="IUX6" s="298"/>
      <c r="IUZ6" s="298"/>
      <c r="IVB6" s="298"/>
      <c r="IVD6" s="298"/>
      <c r="IVF6" s="298"/>
      <c r="IVH6" s="298"/>
      <c r="IVJ6" s="298"/>
      <c r="IVL6" s="298"/>
      <c r="IVN6" s="298"/>
      <c r="IVP6" s="298"/>
      <c r="IVR6" s="298"/>
      <c r="IVT6" s="298"/>
      <c r="IVV6" s="298"/>
      <c r="IVX6" s="298"/>
      <c r="IVZ6" s="298"/>
      <c r="IWB6" s="298"/>
      <c r="IWD6" s="298"/>
      <c r="IWF6" s="298"/>
      <c r="IWH6" s="298"/>
      <c r="IWJ6" s="298"/>
      <c r="IWL6" s="298"/>
      <c r="IWN6" s="298"/>
      <c r="IWP6" s="298"/>
      <c r="IWR6" s="298"/>
      <c r="IWT6" s="298"/>
      <c r="IWV6" s="298"/>
      <c r="IWX6" s="298"/>
      <c r="IWZ6" s="298"/>
      <c r="IXB6" s="298"/>
      <c r="IXD6" s="298"/>
      <c r="IXF6" s="298"/>
      <c r="IXH6" s="298"/>
      <c r="IXJ6" s="298"/>
      <c r="IXL6" s="298"/>
      <c r="IXN6" s="298"/>
      <c r="IXP6" s="298"/>
      <c r="IXR6" s="298"/>
      <c r="IXT6" s="298"/>
      <c r="IXV6" s="298"/>
      <c r="IXX6" s="298"/>
      <c r="IXZ6" s="298"/>
      <c r="IYB6" s="298"/>
      <c r="IYD6" s="298"/>
      <c r="IYF6" s="298"/>
      <c r="IYH6" s="298"/>
      <c r="IYJ6" s="298"/>
      <c r="IYL6" s="298"/>
      <c r="IYN6" s="298"/>
      <c r="IYP6" s="298"/>
      <c r="IYR6" s="298"/>
      <c r="IYT6" s="298"/>
      <c r="IYV6" s="298"/>
      <c r="IYX6" s="298"/>
      <c r="IYZ6" s="298"/>
      <c r="IZB6" s="298"/>
      <c r="IZD6" s="298"/>
      <c r="IZF6" s="298"/>
      <c r="IZH6" s="298"/>
      <c r="IZJ6" s="298"/>
      <c r="IZL6" s="298"/>
      <c r="IZN6" s="298"/>
      <c r="IZP6" s="298"/>
      <c r="IZR6" s="298"/>
      <c r="IZT6" s="298"/>
      <c r="IZV6" s="298"/>
      <c r="IZX6" s="298"/>
      <c r="IZZ6" s="298"/>
      <c r="JAB6" s="298"/>
      <c r="JAD6" s="298"/>
      <c r="JAF6" s="298"/>
      <c r="JAH6" s="298"/>
      <c r="JAJ6" s="298"/>
      <c r="JAL6" s="298"/>
      <c r="JAN6" s="298"/>
      <c r="JAP6" s="298"/>
      <c r="JAR6" s="298"/>
      <c r="JAT6" s="298"/>
      <c r="JAV6" s="298"/>
      <c r="JAX6" s="298"/>
      <c r="JAZ6" s="298"/>
      <c r="JBB6" s="298"/>
      <c r="JBD6" s="298"/>
      <c r="JBF6" s="298"/>
      <c r="JBH6" s="298"/>
      <c r="JBJ6" s="298"/>
      <c r="JBL6" s="298"/>
      <c r="JBN6" s="298"/>
      <c r="JBP6" s="298"/>
      <c r="JBR6" s="298"/>
      <c r="JBT6" s="298"/>
      <c r="JBV6" s="298"/>
      <c r="JBX6" s="298"/>
      <c r="JBZ6" s="298"/>
      <c r="JCB6" s="298"/>
      <c r="JCD6" s="298"/>
      <c r="JCF6" s="298"/>
      <c r="JCH6" s="298"/>
      <c r="JCJ6" s="298"/>
      <c r="JCL6" s="298"/>
      <c r="JCN6" s="298"/>
      <c r="JCP6" s="298"/>
      <c r="JCR6" s="298"/>
      <c r="JCT6" s="298"/>
      <c r="JCV6" s="298"/>
      <c r="JCX6" s="298"/>
      <c r="JCZ6" s="298"/>
      <c r="JDB6" s="298"/>
      <c r="JDD6" s="298"/>
      <c r="JDF6" s="298"/>
      <c r="JDH6" s="298"/>
      <c r="JDJ6" s="298"/>
      <c r="JDL6" s="298"/>
      <c r="JDN6" s="298"/>
      <c r="JDP6" s="298"/>
      <c r="JDR6" s="298"/>
      <c r="JDT6" s="298"/>
      <c r="JDV6" s="298"/>
      <c r="JDX6" s="298"/>
      <c r="JDZ6" s="298"/>
      <c r="JEB6" s="298"/>
      <c r="JED6" s="298"/>
      <c r="JEF6" s="298"/>
      <c r="JEH6" s="298"/>
      <c r="JEJ6" s="298"/>
      <c r="JEL6" s="298"/>
      <c r="JEN6" s="298"/>
      <c r="JEP6" s="298"/>
      <c r="JER6" s="298"/>
      <c r="JET6" s="298"/>
      <c r="JEV6" s="298"/>
      <c r="JEX6" s="298"/>
      <c r="JEZ6" s="298"/>
      <c r="JFB6" s="298"/>
      <c r="JFD6" s="298"/>
      <c r="JFF6" s="298"/>
      <c r="JFH6" s="298"/>
      <c r="JFJ6" s="298"/>
      <c r="JFL6" s="298"/>
      <c r="JFN6" s="298"/>
      <c r="JFP6" s="298"/>
      <c r="JFR6" s="298"/>
      <c r="JFT6" s="298"/>
      <c r="JFV6" s="298"/>
      <c r="JFX6" s="298"/>
      <c r="JFZ6" s="298"/>
      <c r="JGB6" s="298"/>
      <c r="JGD6" s="298"/>
      <c r="JGF6" s="298"/>
      <c r="JGH6" s="298"/>
      <c r="JGJ6" s="298"/>
      <c r="JGL6" s="298"/>
      <c r="JGN6" s="298"/>
      <c r="JGP6" s="298"/>
      <c r="JGR6" s="298"/>
      <c r="JGT6" s="298"/>
      <c r="JGV6" s="298"/>
      <c r="JGX6" s="298"/>
      <c r="JGZ6" s="298"/>
      <c r="JHB6" s="298"/>
      <c r="JHD6" s="298"/>
      <c r="JHF6" s="298"/>
      <c r="JHH6" s="298"/>
      <c r="JHJ6" s="298"/>
      <c r="JHL6" s="298"/>
      <c r="JHN6" s="298"/>
      <c r="JHP6" s="298"/>
      <c r="JHR6" s="298"/>
      <c r="JHT6" s="298"/>
      <c r="JHV6" s="298"/>
      <c r="JHX6" s="298"/>
      <c r="JHZ6" s="298"/>
      <c r="JIB6" s="298"/>
      <c r="JID6" s="298"/>
      <c r="JIF6" s="298"/>
      <c r="JIH6" s="298"/>
      <c r="JIJ6" s="298"/>
      <c r="JIL6" s="298"/>
      <c r="JIN6" s="298"/>
      <c r="JIP6" s="298"/>
      <c r="JIR6" s="298"/>
      <c r="JIT6" s="298"/>
      <c r="JIV6" s="298"/>
      <c r="JIX6" s="298"/>
      <c r="JIZ6" s="298"/>
      <c r="JJB6" s="298"/>
      <c r="JJD6" s="298"/>
      <c r="JJF6" s="298"/>
      <c r="JJH6" s="298"/>
      <c r="JJJ6" s="298"/>
      <c r="JJL6" s="298"/>
      <c r="JJN6" s="298"/>
      <c r="JJP6" s="298"/>
      <c r="JJR6" s="298"/>
      <c r="JJT6" s="298"/>
      <c r="JJV6" s="298"/>
      <c r="JJX6" s="298"/>
      <c r="JJZ6" s="298"/>
      <c r="JKB6" s="298"/>
      <c r="JKD6" s="298"/>
      <c r="JKF6" s="298"/>
      <c r="JKH6" s="298"/>
      <c r="JKJ6" s="298"/>
      <c r="JKL6" s="298"/>
      <c r="JKN6" s="298"/>
      <c r="JKP6" s="298"/>
      <c r="JKR6" s="298"/>
      <c r="JKT6" s="298"/>
      <c r="JKV6" s="298"/>
      <c r="JKX6" s="298"/>
      <c r="JKZ6" s="298"/>
      <c r="JLB6" s="298"/>
      <c r="JLD6" s="298"/>
      <c r="JLF6" s="298"/>
      <c r="JLH6" s="298"/>
      <c r="JLJ6" s="298"/>
      <c r="JLL6" s="298"/>
      <c r="JLN6" s="298"/>
      <c r="JLP6" s="298"/>
      <c r="JLR6" s="298"/>
      <c r="JLT6" s="298"/>
      <c r="JLV6" s="298"/>
      <c r="JLX6" s="298"/>
      <c r="JLZ6" s="298"/>
      <c r="JMB6" s="298"/>
      <c r="JMD6" s="298"/>
      <c r="JMF6" s="298"/>
      <c r="JMH6" s="298"/>
      <c r="JMJ6" s="298"/>
      <c r="JML6" s="298"/>
      <c r="JMN6" s="298"/>
      <c r="JMP6" s="298"/>
      <c r="JMR6" s="298"/>
      <c r="JMT6" s="298"/>
      <c r="JMV6" s="298"/>
      <c r="JMX6" s="298"/>
      <c r="JMZ6" s="298"/>
      <c r="JNB6" s="298"/>
      <c r="JND6" s="298"/>
      <c r="JNF6" s="298"/>
      <c r="JNH6" s="298"/>
      <c r="JNJ6" s="298"/>
      <c r="JNL6" s="298"/>
      <c r="JNN6" s="298"/>
      <c r="JNP6" s="298"/>
      <c r="JNR6" s="298"/>
      <c r="JNT6" s="298"/>
      <c r="JNV6" s="298"/>
      <c r="JNX6" s="298"/>
      <c r="JNZ6" s="298"/>
      <c r="JOB6" s="298"/>
      <c r="JOD6" s="298"/>
      <c r="JOF6" s="298"/>
      <c r="JOH6" s="298"/>
      <c r="JOJ6" s="298"/>
      <c r="JOL6" s="298"/>
      <c r="JON6" s="298"/>
      <c r="JOP6" s="298"/>
      <c r="JOR6" s="298"/>
      <c r="JOT6" s="298"/>
      <c r="JOV6" s="298"/>
      <c r="JOX6" s="298"/>
      <c r="JOZ6" s="298"/>
      <c r="JPB6" s="298"/>
      <c r="JPD6" s="298"/>
      <c r="JPF6" s="298"/>
      <c r="JPH6" s="298"/>
      <c r="JPJ6" s="298"/>
      <c r="JPL6" s="298"/>
      <c r="JPN6" s="298"/>
      <c r="JPP6" s="298"/>
      <c r="JPR6" s="298"/>
      <c r="JPT6" s="298"/>
      <c r="JPV6" s="298"/>
      <c r="JPX6" s="298"/>
      <c r="JPZ6" s="298"/>
      <c r="JQB6" s="298"/>
      <c r="JQD6" s="298"/>
      <c r="JQF6" s="298"/>
      <c r="JQH6" s="298"/>
      <c r="JQJ6" s="298"/>
      <c r="JQL6" s="298"/>
      <c r="JQN6" s="298"/>
      <c r="JQP6" s="298"/>
      <c r="JQR6" s="298"/>
      <c r="JQT6" s="298"/>
      <c r="JQV6" s="298"/>
      <c r="JQX6" s="298"/>
      <c r="JQZ6" s="298"/>
      <c r="JRB6" s="298"/>
      <c r="JRD6" s="298"/>
      <c r="JRF6" s="298"/>
      <c r="JRH6" s="298"/>
      <c r="JRJ6" s="298"/>
      <c r="JRL6" s="298"/>
      <c r="JRN6" s="298"/>
      <c r="JRP6" s="298"/>
      <c r="JRR6" s="298"/>
      <c r="JRT6" s="298"/>
      <c r="JRV6" s="298"/>
      <c r="JRX6" s="298"/>
      <c r="JRZ6" s="298"/>
      <c r="JSB6" s="298"/>
      <c r="JSD6" s="298"/>
      <c r="JSF6" s="298"/>
      <c r="JSH6" s="298"/>
      <c r="JSJ6" s="298"/>
      <c r="JSL6" s="298"/>
      <c r="JSN6" s="298"/>
      <c r="JSP6" s="298"/>
      <c r="JSR6" s="298"/>
      <c r="JST6" s="298"/>
      <c r="JSV6" s="298"/>
      <c r="JSX6" s="298"/>
      <c r="JSZ6" s="298"/>
      <c r="JTB6" s="298"/>
      <c r="JTD6" s="298"/>
      <c r="JTF6" s="298"/>
      <c r="JTH6" s="298"/>
      <c r="JTJ6" s="298"/>
      <c r="JTL6" s="298"/>
      <c r="JTN6" s="298"/>
      <c r="JTP6" s="298"/>
      <c r="JTR6" s="298"/>
      <c r="JTT6" s="298"/>
      <c r="JTV6" s="298"/>
      <c r="JTX6" s="298"/>
      <c r="JTZ6" s="298"/>
      <c r="JUB6" s="298"/>
      <c r="JUD6" s="298"/>
      <c r="JUF6" s="298"/>
      <c r="JUH6" s="298"/>
      <c r="JUJ6" s="298"/>
      <c r="JUL6" s="298"/>
      <c r="JUN6" s="298"/>
      <c r="JUP6" s="298"/>
      <c r="JUR6" s="298"/>
      <c r="JUT6" s="298"/>
      <c r="JUV6" s="298"/>
      <c r="JUX6" s="298"/>
      <c r="JUZ6" s="298"/>
      <c r="JVB6" s="298"/>
      <c r="JVD6" s="298"/>
      <c r="JVF6" s="298"/>
      <c r="JVH6" s="298"/>
      <c r="JVJ6" s="298"/>
      <c r="JVL6" s="298"/>
      <c r="JVN6" s="298"/>
      <c r="JVP6" s="298"/>
      <c r="JVR6" s="298"/>
      <c r="JVT6" s="298"/>
      <c r="JVV6" s="298"/>
      <c r="JVX6" s="298"/>
      <c r="JVZ6" s="298"/>
      <c r="JWB6" s="298"/>
      <c r="JWD6" s="298"/>
      <c r="JWF6" s="298"/>
      <c r="JWH6" s="298"/>
      <c r="JWJ6" s="298"/>
      <c r="JWL6" s="298"/>
      <c r="JWN6" s="298"/>
      <c r="JWP6" s="298"/>
      <c r="JWR6" s="298"/>
      <c r="JWT6" s="298"/>
      <c r="JWV6" s="298"/>
      <c r="JWX6" s="298"/>
      <c r="JWZ6" s="298"/>
      <c r="JXB6" s="298"/>
      <c r="JXD6" s="298"/>
      <c r="JXF6" s="298"/>
      <c r="JXH6" s="298"/>
      <c r="JXJ6" s="298"/>
      <c r="JXL6" s="298"/>
      <c r="JXN6" s="298"/>
      <c r="JXP6" s="298"/>
      <c r="JXR6" s="298"/>
      <c r="JXT6" s="298"/>
      <c r="JXV6" s="298"/>
      <c r="JXX6" s="298"/>
      <c r="JXZ6" s="298"/>
      <c r="JYB6" s="298"/>
      <c r="JYD6" s="298"/>
      <c r="JYF6" s="298"/>
      <c r="JYH6" s="298"/>
      <c r="JYJ6" s="298"/>
      <c r="JYL6" s="298"/>
      <c r="JYN6" s="298"/>
      <c r="JYP6" s="298"/>
      <c r="JYR6" s="298"/>
      <c r="JYT6" s="298"/>
      <c r="JYV6" s="298"/>
      <c r="JYX6" s="298"/>
      <c r="JYZ6" s="298"/>
      <c r="JZB6" s="298"/>
      <c r="JZD6" s="298"/>
      <c r="JZF6" s="298"/>
      <c r="JZH6" s="298"/>
      <c r="JZJ6" s="298"/>
      <c r="JZL6" s="298"/>
      <c r="JZN6" s="298"/>
      <c r="JZP6" s="298"/>
      <c r="JZR6" s="298"/>
      <c r="JZT6" s="298"/>
      <c r="JZV6" s="298"/>
      <c r="JZX6" s="298"/>
      <c r="JZZ6" s="298"/>
      <c r="KAB6" s="298"/>
      <c r="KAD6" s="298"/>
      <c r="KAF6" s="298"/>
      <c r="KAH6" s="298"/>
      <c r="KAJ6" s="298"/>
      <c r="KAL6" s="298"/>
      <c r="KAN6" s="298"/>
      <c r="KAP6" s="298"/>
      <c r="KAR6" s="298"/>
      <c r="KAT6" s="298"/>
      <c r="KAV6" s="298"/>
      <c r="KAX6" s="298"/>
      <c r="KAZ6" s="298"/>
      <c r="KBB6" s="298"/>
      <c r="KBD6" s="298"/>
      <c r="KBF6" s="298"/>
      <c r="KBH6" s="298"/>
      <c r="KBJ6" s="298"/>
      <c r="KBL6" s="298"/>
      <c r="KBN6" s="298"/>
      <c r="KBP6" s="298"/>
      <c r="KBR6" s="298"/>
      <c r="KBT6" s="298"/>
      <c r="KBV6" s="298"/>
      <c r="KBX6" s="298"/>
      <c r="KBZ6" s="298"/>
      <c r="KCB6" s="298"/>
      <c r="KCD6" s="298"/>
      <c r="KCF6" s="298"/>
      <c r="KCH6" s="298"/>
      <c r="KCJ6" s="298"/>
      <c r="KCL6" s="298"/>
      <c r="KCN6" s="298"/>
      <c r="KCP6" s="298"/>
      <c r="KCR6" s="298"/>
      <c r="KCT6" s="298"/>
      <c r="KCV6" s="298"/>
      <c r="KCX6" s="298"/>
      <c r="KCZ6" s="298"/>
      <c r="KDB6" s="298"/>
      <c r="KDD6" s="298"/>
      <c r="KDF6" s="298"/>
      <c r="KDH6" s="298"/>
      <c r="KDJ6" s="298"/>
      <c r="KDL6" s="298"/>
      <c r="KDN6" s="298"/>
      <c r="KDP6" s="298"/>
      <c r="KDR6" s="298"/>
      <c r="KDT6" s="298"/>
      <c r="KDV6" s="298"/>
      <c r="KDX6" s="298"/>
      <c r="KDZ6" s="298"/>
      <c r="KEB6" s="298"/>
      <c r="KED6" s="298"/>
      <c r="KEF6" s="298"/>
      <c r="KEH6" s="298"/>
      <c r="KEJ6" s="298"/>
      <c r="KEL6" s="298"/>
      <c r="KEN6" s="298"/>
      <c r="KEP6" s="298"/>
      <c r="KER6" s="298"/>
      <c r="KET6" s="298"/>
      <c r="KEV6" s="298"/>
      <c r="KEX6" s="298"/>
      <c r="KEZ6" s="298"/>
      <c r="KFB6" s="298"/>
      <c r="KFD6" s="298"/>
      <c r="KFF6" s="298"/>
      <c r="KFH6" s="298"/>
      <c r="KFJ6" s="298"/>
      <c r="KFL6" s="298"/>
      <c r="KFN6" s="298"/>
      <c r="KFP6" s="298"/>
      <c r="KFR6" s="298"/>
      <c r="KFT6" s="298"/>
      <c r="KFV6" s="298"/>
      <c r="KFX6" s="298"/>
      <c r="KFZ6" s="298"/>
      <c r="KGB6" s="298"/>
      <c r="KGD6" s="298"/>
      <c r="KGF6" s="298"/>
      <c r="KGH6" s="298"/>
      <c r="KGJ6" s="298"/>
      <c r="KGL6" s="298"/>
      <c r="KGN6" s="298"/>
      <c r="KGP6" s="298"/>
      <c r="KGR6" s="298"/>
      <c r="KGT6" s="298"/>
      <c r="KGV6" s="298"/>
      <c r="KGX6" s="298"/>
      <c r="KGZ6" s="298"/>
      <c r="KHB6" s="298"/>
      <c r="KHD6" s="298"/>
      <c r="KHF6" s="298"/>
      <c r="KHH6" s="298"/>
      <c r="KHJ6" s="298"/>
      <c r="KHL6" s="298"/>
      <c r="KHN6" s="298"/>
      <c r="KHP6" s="298"/>
      <c r="KHR6" s="298"/>
      <c r="KHT6" s="298"/>
      <c r="KHV6" s="298"/>
      <c r="KHX6" s="298"/>
      <c r="KHZ6" s="298"/>
      <c r="KIB6" s="298"/>
      <c r="KID6" s="298"/>
      <c r="KIF6" s="298"/>
      <c r="KIH6" s="298"/>
      <c r="KIJ6" s="298"/>
      <c r="KIL6" s="298"/>
      <c r="KIN6" s="298"/>
      <c r="KIP6" s="298"/>
      <c r="KIR6" s="298"/>
      <c r="KIT6" s="298"/>
      <c r="KIV6" s="298"/>
      <c r="KIX6" s="298"/>
      <c r="KIZ6" s="298"/>
      <c r="KJB6" s="298"/>
      <c r="KJD6" s="298"/>
      <c r="KJF6" s="298"/>
      <c r="KJH6" s="298"/>
      <c r="KJJ6" s="298"/>
      <c r="KJL6" s="298"/>
      <c r="KJN6" s="298"/>
      <c r="KJP6" s="298"/>
      <c r="KJR6" s="298"/>
      <c r="KJT6" s="298"/>
      <c r="KJV6" s="298"/>
      <c r="KJX6" s="298"/>
      <c r="KJZ6" s="298"/>
      <c r="KKB6" s="298"/>
      <c r="KKD6" s="298"/>
      <c r="KKF6" s="298"/>
      <c r="KKH6" s="298"/>
      <c r="KKJ6" s="298"/>
      <c r="KKL6" s="298"/>
      <c r="KKN6" s="298"/>
      <c r="KKP6" s="298"/>
      <c r="KKR6" s="298"/>
      <c r="KKT6" s="298"/>
      <c r="KKV6" s="298"/>
      <c r="KKX6" s="298"/>
      <c r="KKZ6" s="298"/>
      <c r="KLB6" s="298"/>
      <c r="KLD6" s="298"/>
      <c r="KLF6" s="298"/>
      <c r="KLH6" s="298"/>
      <c r="KLJ6" s="298"/>
      <c r="KLL6" s="298"/>
      <c r="KLN6" s="298"/>
      <c r="KLP6" s="298"/>
      <c r="KLR6" s="298"/>
      <c r="KLT6" s="298"/>
      <c r="KLV6" s="298"/>
      <c r="KLX6" s="298"/>
      <c r="KLZ6" s="298"/>
      <c r="KMB6" s="298"/>
      <c r="KMD6" s="298"/>
      <c r="KMF6" s="298"/>
      <c r="KMH6" s="298"/>
      <c r="KMJ6" s="298"/>
      <c r="KML6" s="298"/>
      <c r="KMN6" s="298"/>
      <c r="KMP6" s="298"/>
      <c r="KMR6" s="298"/>
      <c r="KMT6" s="298"/>
      <c r="KMV6" s="298"/>
      <c r="KMX6" s="298"/>
      <c r="KMZ6" s="298"/>
      <c r="KNB6" s="298"/>
      <c r="KND6" s="298"/>
      <c r="KNF6" s="298"/>
      <c r="KNH6" s="298"/>
      <c r="KNJ6" s="298"/>
      <c r="KNL6" s="298"/>
      <c r="KNN6" s="298"/>
      <c r="KNP6" s="298"/>
      <c r="KNR6" s="298"/>
      <c r="KNT6" s="298"/>
      <c r="KNV6" s="298"/>
      <c r="KNX6" s="298"/>
      <c r="KNZ6" s="298"/>
      <c r="KOB6" s="298"/>
      <c r="KOD6" s="298"/>
      <c r="KOF6" s="298"/>
      <c r="KOH6" s="298"/>
      <c r="KOJ6" s="298"/>
      <c r="KOL6" s="298"/>
      <c r="KON6" s="298"/>
      <c r="KOP6" s="298"/>
      <c r="KOR6" s="298"/>
      <c r="KOT6" s="298"/>
      <c r="KOV6" s="298"/>
      <c r="KOX6" s="298"/>
      <c r="KOZ6" s="298"/>
      <c r="KPB6" s="298"/>
      <c r="KPD6" s="298"/>
      <c r="KPF6" s="298"/>
      <c r="KPH6" s="298"/>
      <c r="KPJ6" s="298"/>
      <c r="KPL6" s="298"/>
      <c r="KPN6" s="298"/>
      <c r="KPP6" s="298"/>
      <c r="KPR6" s="298"/>
      <c r="KPT6" s="298"/>
      <c r="KPV6" s="298"/>
      <c r="KPX6" s="298"/>
      <c r="KPZ6" s="298"/>
      <c r="KQB6" s="298"/>
      <c r="KQD6" s="298"/>
      <c r="KQF6" s="298"/>
      <c r="KQH6" s="298"/>
      <c r="KQJ6" s="298"/>
      <c r="KQL6" s="298"/>
      <c r="KQN6" s="298"/>
      <c r="KQP6" s="298"/>
      <c r="KQR6" s="298"/>
      <c r="KQT6" s="298"/>
      <c r="KQV6" s="298"/>
      <c r="KQX6" s="298"/>
      <c r="KQZ6" s="298"/>
      <c r="KRB6" s="298"/>
      <c r="KRD6" s="298"/>
      <c r="KRF6" s="298"/>
      <c r="KRH6" s="298"/>
      <c r="KRJ6" s="298"/>
      <c r="KRL6" s="298"/>
      <c r="KRN6" s="298"/>
      <c r="KRP6" s="298"/>
      <c r="KRR6" s="298"/>
      <c r="KRT6" s="298"/>
      <c r="KRV6" s="298"/>
      <c r="KRX6" s="298"/>
      <c r="KRZ6" s="298"/>
      <c r="KSB6" s="298"/>
      <c r="KSD6" s="298"/>
      <c r="KSF6" s="298"/>
      <c r="KSH6" s="298"/>
      <c r="KSJ6" s="298"/>
      <c r="KSL6" s="298"/>
      <c r="KSN6" s="298"/>
      <c r="KSP6" s="298"/>
      <c r="KSR6" s="298"/>
      <c r="KST6" s="298"/>
      <c r="KSV6" s="298"/>
      <c r="KSX6" s="298"/>
      <c r="KSZ6" s="298"/>
      <c r="KTB6" s="298"/>
      <c r="KTD6" s="298"/>
      <c r="KTF6" s="298"/>
      <c r="KTH6" s="298"/>
      <c r="KTJ6" s="298"/>
      <c r="KTL6" s="298"/>
      <c r="KTN6" s="298"/>
      <c r="KTP6" s="298"/>
      <c r="KTR6" s="298"/>
      <c r="KTT6" s="298"/>
      <c r="KTV6" s="298"/>
      <c r="KTX6" s="298"/>
      <c r="KTZ6" s="298"/>
      <c r="KUB6" s="298"/>
      <c r="KUD6" s="298"/>
      <c r="KUF6" s="298"/>
      <c r="KUH6" s="298"/>
      <c r="KUJ6" s="298"/>
      <c r="KUL6" s="298"/>
      <c r="KUN6" s="298"/>
      <c r="KUP6" s="298"/>
      <c r="KUR6" s="298"/>
      <c r="KUT6" s="298"/>
      <c r="KUV6" s="298"/>
      <c r="KUX6" s="298"/>
      <c r="KUZ6" s="298"/>
      <c r="KVB6" s="298"/>
      <c r="KVD6" s="298"/>
      <c r="KVF6" s="298"/>
      <c r="KVH6" s="298"/>
      <c r="KVJ6" s="298"/>
      <c r="KVL6" s="298"/>
      <c r="KVN6" s="298"/>
      <c r="KVP6" s="298"/>
      <c r="KVR6" s="298"/>
      <c r="KVT6" s="298"/>
      <c r="KVV6" s="298"/>
      <c r="KVX6" s="298"/>
      <c r="KVZ6" s="298"/>
      <c r="KWB6" s="298"/>
      <c r="KWD6" s="298"/>
      <c r="KWF6" s="298"/>
      <c r="KWH6" s="298"/>
      <c r="KWJ6" s="298"/>
      <c r="KWL6" s="298"/>
      <c r="KWN6" s="298"/>
      <c r="KWP6" s="298"/>
      <c r="KWR6" s="298"/>
      <c r="KWT6" s="298"/>
      <c r="KWV6" s="298"/>
      <c r="KWX6" s="298"/>
      <c r="KWZ6" s="298"/>
      <c r="KXB6" s="298"/>
      <c r="KXD6" s="298"/>
      <c r="KXF6" s="298"/>
      <c r="KXH6" s="298"/>
      <c r="KXJ6" s="298"/>
      <c r="KXL6" s="298"/>
      <c r="KXN6" s="298"/>
      <c r="KXP6" s="298"/>
      <c r="KXR6" s="298"/>
      <c r="KXT6" s="298"/>
      <c r="KXV6" s="298"/>
      <c r="KXX6" s="298"/>
      <c r="KXZ6" s="298"/>
      <c r="KYB6" s="298"/>
      <c r="KYD6" s="298"/>
      <c r="KYF6" s="298"/>
      <c r="KYH6" s="298"/>
      <c r="KYJ6" s="298"/>
      <c r="KYL6" s="298"/>
      <c r="KYN6" s="298"/>
      <c r="KYP6" s="298"/>
      <c r="KYR6" s="298"/>
      <c r="KYT6" s="298"/>
      <c r="KYV6" s="298"/>
      <c r="KYX6" s="298"/>
      <c r="KYZ6" s="298"/>
      <c r="KZB6" s="298"/>
      <c r="KZD6" s="298"/>
      <c r="KZF6" s="298"/>
      <c r="KZH6" s="298"/>
      <c r="KZJ6" s="298"/>
      <c r="KZL6" s="298"/>
      <c r="KZN6" s="298"/>
      <c r="KZP6" s="298"/>
      <c r="KZR6" s="298"/>
      <c r="KZT6" s="298"/>
      <c r="KZV6" s="298"/>
      <c r="KZX6" s="298"/>
      <c r="KZZ6" s="298"/>
      <c r="LAB6" s="298"/>
      <c r="LAD6" s="298"/>
      <c r="LAF6" s="298"/>
      <c r="LAH6" s="298"/>
      <c r="LAJ6" s="298"/>
      <c r="LAL6" s="298"/>
      <c r="LAN6" s="298"/>
      <c r="LAP6" s="298"/>
      <c r="LAR6" s="298"/>
      <c r="LAT6" s="298"/>
      <c r="LAV6" s="298"/>
      <c r="LAX6" s="298"/>
      <c r="LAZ6" s="298"/>
      <c r="LBB6" s="298"/>
      <c r="LBD6" s="298"/>
      <c r="LBF6" s="298"/>
      <c r="LBH6" s="298"/>
      <c r="LBJ6" s="298"/>
      <c r="LBL6" s="298"/>
      <c r="LBN6" s="298"/>
      <c r="LBP6" s="298"/>
      <c r="LBR6" s="298"/>
      <c r="LBT6" s="298"/>
      <c r="LBV6" s="298"/>
      <c r="LBX6" s="298"/>
      <c r="LBZ6" s="298"/>
      <c r="LCB6" s="298"/>
      <c r="LCD6" s="298"/>
      <c r="LCF6" s="298"/>
      <c r="LCH6" s="298"/>
      <c r="LCJ6" s="298"/>
      <c r="LCL6" s="298"/>
      <c r="LCN6" s="298"/>
      <c r="LCP6" s="298"/>
      <c r="LCR6" s="298"/>
      <c r="LCT6" s="298"/>
      <c r="LCV6" s="298"/>
      <c r="LCX6" s="298"/>
      <c r="LCZ6" s="298"/>
      <c r="LDB6" s="298"/>
      <c r="LDD6" s="298"/>
      <c r="LDF6" s="298"/>
      <c r="LDH6" s="298"/>
      <c r="LDJ6" s="298"/>
      <c r="LDL6" s="298"/>
      <c r="LDN6" s="298"/>
      <c r="LDP6" s="298"/>
      <c r="LDR6" s="298"/>
      <c r="LDT6" s="298"/>
      <c r="LDV6" s="298"/>
      <c r="LDX6" s="298"/>
      <c r="LDZ6" s="298"/>
      <c r="LEB6" s="298"/>
      <c r="LED6" s="298"/>
      <c r="LEF6" s="298"/>
      <c r="LEH6" s="298"/>
      <c r="LEJ6" s="298"/>
      <c r="LEL6" s="298"/>
      <c r="LEN6" s="298"/>
      <c r="LEP6" s="298"/>
      <c r="LER6" s="298"/>
      <c r="LET6" s="298"/>
      <c r="LEV6" s="298"/>
      <c r="LEX6" s="298"/>
      <c r="LEZ6" s="298"/>
      <c r="LFB6" s="298"/>
      <c r="LFD6" s="298"/>
      <c r="LFF6" s="298"/>
      <c r="LFH6" s="298"/>
      <c r="LFJ6" s="298"/>
      <c r="LFL6" s="298"/>
      <c r="LFN6" s="298"/>
      <c r="LFP6" s="298"/>
      <c r="LFR6" s="298"/>
      <c r="LFT6" s="298"/>
      <c r="LFV6" s="298"/>
      <c r="LFX6" s="298"/>
      <c r="LFZ6" s="298"/>
      <c r="LGB6" s="298"/>
      <c r="LGD6" s="298"/>
      <c r="LGF6" s="298"/>
      <c r="LGH6" s="298"/>
      <c r="LGJ6" s="298"/>
      <c r="LGL6" s="298"/>
      <c r="LGN6" s="298"/>
      <c r="LGP6" s="298"/>
      <c r="LGR6" s="298"/>
      <c r="LGT6" s="298"/>
      <c r="LGV6" s="298"/>
      <c r="LGX6" s="298"/>
      <c r="LGZ6" s="298"/>
      <c r="LHB6" s="298"/>
      <c r="LHD6" s="298"/>
      <c r="LHF6" s="298"/>
      <c r="LHH6" s="298"/>
      <c r="LHJ6" s="298"/>
      <c r="LHL6" s="298"/>
      <c r="LHN6" s="298"/>
      <c r="LHP6" s="298"/>
      <c r="LHR6" s="298"/>
      <c r="LHT6" s="298"/>
      <c r="LHV6" s="298"/>
      <c r="LHX6" s="298"/>
      <c r="LHZ6" s="298"/>
      <c r="LIB6" s="298"/>
      <c r="LID6" s="298"/>
      <c r="LIF6" s="298"/>
      <c r="LIH6" s="298"/>
      <c r="LIJ6" s="298"/>
      <c r="LIL6" s="298"/>
      <c r="LIN6" s="298"/>
      <c r="LIP6" s="298"/>
      <c r="LIR6" s="298"/>
      <c r="LIT6" s="298"/>
      <c r="LIV6" s="298"/>
      <c r="LIX6" s="298"/>
      <c r="LIZ6" s="298"/>
      <c r="LJB6" s="298"/>
      <c r="LJD6" s="298"/>
      <c r="LJF6" s="298"/>
      <c r="LJH6" s="298"/>
      <c r="LJJ6" s="298"/>
      <c r="LJL6" s="298"/>
      <c r="LJN6" s="298"/>
      <c r="LJP6" s="298"/>
      <c r="LJR6" s="298"/>
      <c r="LJT6" s="298"/>
      <c r="LJV6" s="298"/>
      <c r="LJX6" s="298"/>
      <c r="LJZ6" s="298"/>
      <c r="LKB6" s="298"/>
      <c r="LKD6" s="298"/>
      <c r="LKF6" s="298"/>
      <c r="LKH6" s="298"/>
      <c r="LKJ6" s="298"/>
      <c r="LKL6" s="298"/>
      <c r="LKN6" s="298"/>
      <c r="LKP6" s="298"/>
      <c r="LKR6" s="298"/>
      <c r="LKT6" s="298"/>
      <c r="LKV6" s="298"/>
      <c r="LKX6" s="298"/>
      <c r="LKZ6" s="298"/>
      <c r="LLB6" s="298"/>
      <c r="LLD6" s="298"/>
      <c r="LLF6" s="298"/>
      <c r="LLH6" s="298"/>
      <c r="LLJ6" s="298"/>
      <c r="LLL6" s="298"/>
      <c r="LLN6" s="298"/>
      <c r="LLP6" s="298"/>
      <c r="LLR6" s="298"/>
      <c r="LLT6" s="298"/>
      <c r="LLV6" s="298"/>
      <c r="LLX6" s="298"/>
      <c r="LLZ6" s="298"/>
      <c r="LMB6" s="298"/>
      <c r="LMD6" s="298"/>
      <c r="LMF6" s="298"/>
      <c r="LMH6" s="298"/>
      <c r="LMJ6" s="298"/>
      <c r="LML6" s="298"/>
      <c r="LMN6" s="298"/>
      <c r="LMP6" s="298"/>
      <c r="LMR6" s="298"/>
      <c r="LMT6" s="298"/>
      <c r="LMV6" s="298"/>
      <c r="LMX6" s="298"/>
      <c r="LMZ6" s="298"/>
      <c r="LNB6" s="298"/>
      <c r="LND6" s="298"/>
      <c r="LNF6" s="298"/>
      <c r="LNH6" s="298"/>
      <c r="LNJ6" s="298"/>
      <c r="LNL6" s="298"/>
      <c r="LNN6" s="298"/>
      <c r="LNP6" s="298"/>
      <c r="LNR6" s="298"/>
      <c r="LNT6" s="298"/>
      <c r="LNV6" s="298"/>
      <c r="LNX6" s="298"/>
      <c r="LNZ6" s="298"/>
      <c r="LOB6" s="298"/>
      <c r="LOD6" s="298"/>
      <c r="LOF6" s="298"/>
      <c r="LOH6" s="298"/>
      <c r="LOJ6" s="298"/>
      <c r="LOL6" s="298"/>
      <c r="LON6" s="298"/>
      <c r="LOP6" s="298"/>
      <c r="LOR6" s="298"/>
      <c r="LOT6" s="298"/>
      <c r="LOV6" s="298"/>
      <c r="LOX6" s="298"/>
      <c r="LOZ6" s="298"/>
      <c r="LPB6" s="298"/>
      <c r="LPD6" s="298"/>
      <c r="LPF6" s="298"/>
      <c r="LPH6" s="298"/>
      <c r="LPJ6" s="298"/>
      <c r="LPL6" s="298"/>
      <c r="LPN6" s="298"/>
      <c r="LPP6" s="298"/>
      <c r="LPR6" s="298"/>
      <c r="LPT6" s="298"/>
      <c r="LPV6" s="298"/>
      <c r="LPX6" s="298"/>
      <c r="LPZ6" s="298"/>
      <c r="LQB6" s="298"/>
      <c r="LQD6" s="298"/>
      <c r="LQF6" s="298"/>
      <c r="LQH6" s="298"/>
      <c r="LQJ6" s="298"/>
      <c r="LQL6" s="298"/>
      <c r="LQN6" s="298"/>
      <c r="LQP6" s="298"/>
      <c r="LQR6" s="298"/>
      <c r="LQT6" s="298"/>
      <c r="LQV6" s="298"/>
      <c r="LQX6" s="298"/>
      <c r="LQZ6" s="298"/>
      <c r="LRB6" s="298"/>
      <c r="LRD6" s="298"/>
      <c r="LRF6" s="298"/>
      <c r="LRH6" s="298"/>
      <c r="LRJ6" s="298"/>
      <c r="LRL6" s="298"/>
      <c r="LRN6" s="298"/>
      <c r="LRP6" s="298"/>
      <c r="LRR6" s="298"/>
      <c r="LRT6" s="298"/>
      <c r="LRV6" s="298"/>
      <c r="LRX6" s="298"/>
      <c r="LRZ6" s="298"/>
      <c r="LSB6" s="298"/>
      <c r="LSD6" s="298"/>
      <c r="LSF6" s="298"/>
      <c r="LSH6" s="298"/>
      <c r="LSJ6" s="298"/>
      <c r="LSL6" s="298"/>
      <c r="LSN6" s="298"/>
      <c r="LSP6" s="298"/>
      <c r="LSR6" s="298"/>
      <c r="LST6" s="298"/>
      <c r="LSV6" s="298"/>
      <c r="LSX6" s="298"/>
      <c r="LSZ6" s="298"/>
      <c r="LTB6" s="298"/>
      <c r="LTD6" s="298"/>
      <c r="LTF6" s="298"/>
      <c r="LTH6" s="298"/>
      <c r="LTJ6" s="298"/>
      <c r="LTL6" s="298"/>
      <c r="LTN6" s="298"/>
      <c r="LTP6" s="298"/>
      <c r="LTR6" s="298"/>
      <c r="LTT6" s="298"/>
      <c r="LTV6" s="298"/>
      <c r="LTX6" s="298"/>
      <c r="LTZ6" s="298"/>
      <c r="LUB6" s="298"/>
      <c r="LUD6" s="298"/>
      <c r="LUF6" s="298"/>
      <c r="LUH6" s="298"/>
      <c r="LUJ6" s="298"/>
      <c r="LUL6" s="298"/>
      <c r="LUN6" s="298"/>
      <c r="LUP6" s="298"/>
      <c r="LUR6" s="298"/>
      <c r="LUT6" s="298"/>
      <c r="LUV6" s="298"/>
      <c r="LUX6" s="298"/>
      <c r="LUZ6" s="298"/>
      <c r="LVB6" s="298"/>
      <c r="LVD6" s="298"/>
      <c r="LVF6" s="298"/>
      <c r="LVH6" s="298"/>
      <c r="LVJ6" s="298"/>
      <c r="LVL6" s="298"/>
      <c r="LVN6" s="298"/>
      <c r="LVP6" s="298"/>
      <c r="LVR6" s="298"/>
      <c r="LVT6" s="298"/>
      <c r="LVV6" s="298"/>
      <c r="LVX6" s="298"/>
      <c r="LVZ6" s="298"/>
      <c r="LWB6" s="298"/>
      <c r="LWD6" s="298"/>
      <c r="LWF6" s="298"/>
      <c r="LWH6" s="298"/>
      <c r="LWJ6" s="298"/>
      <c r="LWL6" s="298"/>
      <c r="LWN6" s="298"/>
      <c r="LWP6" s="298"/>
      <c r="LWR6" s="298"/>
      <c r="LWT6" s="298"/>
      <c r="LWV6" s="298"/>
      <c r="LWX6" s="298"/>
      <c r="LWZ6" s="298"/>
      <c r="LXB6" s="298"/>
      <c r="LXD6" s="298"/>
      <c r="LXF6" s="298"/>
      <c r="LXH6" s="298"/>
      <c r="LXJ6" s="298"/>
      <c r="LXL6" s="298"/>
      <c r="LXN6" s="298"/>
      <c r="LXP6" s="298"/>
      <c r="LXR6" s="298"/>
      <c r="LXT6" s="298"/>
      <c r="LXV6" s="298"/>
      <c r="LXX6" s="298"/>
      <c r="LXZ6" s="298"/>
      <c r="LYB6" s="298"/>
      <c r="LYD6" s="298"/>
      <c r="LYF6" s="298"/>
      <c r="LYH6" s="298"/>
      <c r="LYJ6" s="298"/>
      <c r="LYL6" s="298"/>
      <c r="LYN6" s="298"/>
      <c r="LYP6" s="298"/>
      <c r="LYR6" s="298"/>
      <c r="LYT6" s="298"/>
      <c r="LYV6" s="298"/>
      <c r="LYX6" s="298"/>
      <c r="LYZ6" s="298"/>
      <c r="LZB6" s="298"/>
      <c r="LZD6" s="298"/>
      <c r="LZF6" s="298"/>
      <c r="LZH6" s="298"/>
      <c r="LZJ6" s="298"/>
      <c r="LZL6" s="298"/>
      <c r="LZN6" s="298"/>
      <c r="LZP6" s="298"/>
      <c r="LZR6" s="298"/>
      <c r="LZT6" s="298"/>
      <c r="LZV6" s="298"/>
      <c r="LZX6" s="298"/>
      <c r="LZZ6" s="298"/>
      <c r="MAB6" s="298"/>
      <c r="MAD6" s="298"/>
      <c r="MAF6" s="298"/>
      <c r="MAH6" s="298"/>
      <c r="MAJ6" s="298"/>
      <c r="MAL6" s="298"/>
      <c r="MAN6" s="298"/>
      <c r="MAP6" s="298"/>
      <c r="MAR6" s="298"/>
      <c r="MAT6" s="298"/>
      <c r="MAV6" s="298"/>
      <c r="MAX6" s="298"/>
      <c r="MAZ6" s="298"/>
      <c r="MBB6" s="298"/>
      <c r="MBD6" s="298"/>
      <c r="MBF6" s="298"/>
      <c r="MBH6" s="298"/>
      <c r="MBJ6" s="298"/>
      <c r="MBL6" s="298"/>
      <c r="MBN6" s="298"/>
      <c r="MBP6" s="298"/>
      <c r="MBR6" s="298"/>
      <c r="MBT6" s="298"/>
      <c r="MBV6" s="298"/>
      <c r="MBX6" s="298"/>
      <c r="MBZ6" s="298"/>
      <c r="MCB6" s="298"/>
      <c r="MCD6" s="298"/>
      <c r="MCF6" s="298"/>
      <c r="MCH6" s="298"/>
      <c r="MCJ6" s="298"/>
      <c r="MCL6" s="298"/>
      <c r="MCN6" s="298"/>
      <c r="MCP6" s="298"/>
      <c r="MCR6" s="298"/>
      <c r="MCT6" s="298"/>
      <c r="MCV6" s="298"/>
      <c r="MCX6" s="298"/>
      <c r="MCZ6" s="298"/>
      <c r="MDB6" s="298"/>
      <c r="MDD6" s="298"/>
      <c r="MDF6" s="298"/>
      <c r="MDH6" s="298"/>
      <c r="MDJ6" s="298"/>
      <c r="MDL6" s="298"/>
      <c r="MDN6" s="298"/>
      <c r="MDP6" s="298"/>
      <c r="MDR6" s="298"/>
      <c r="MDT6" s="298"/>
      <c r="MDV6" s="298"/>
      <c r="MDX6" s="298"/>
      <c r="MDZ6" s="298"/>
      <c r="MEB6" s="298"/>
      <c r="MED6" s="298"/>
      <c r="MEF6" s="298"/>
      <c r="MEH6" s="298"/>
      <c r="MEJ6" s="298"/>
      <c r="MEL6" s="298"/>
      <c r="MEN6" s="298"/>
      <c r="MEP6" s="298"/>
      <c r="MER6" s="298"/>
      <c r="MET6" s="298"/>
      <c r="MEV6" s="298"/>
      <c r="MEX6" s="298"/>
      <c r="MEZ6" s="298"/>
      <c r="MFB6" s="298"/>
      <c r="MFD6" s="298"/>
      <c r="MFF6" s="298"/>
      <c r="MFH6" s="298"/>
      <c r="MFJ6" s="298"/>
      <c r="MFL6" s="298"/>
      <c r="MFN6" s="298"/>
      <c r="MFP6" s="298"/>
      <c r="MFR6" s="298"/>
      <c r="MFT6" s="298"/>
      <c r="MFV6" s="298"/>
      <c r="MFX6" s="298"/>
      <c r="MFZ6" s="298"/>
      <c r="MGB6" s="298"/>
      <c r="MGD6" s="298"/>
      <c r="MGF6" s="298"/>
      <c r="MGH6" s="298"/>
      <c r="MGJ6" s="298"/>
      <c r="MGL6" s="298"/>
      <c r="MGN6" s="298"/>
      <c r="MGP6" s="298"/>
      <c r="MGR6" s="298"/>
      <c r="MGT6" s="298"/>
      <c r="MGV6" s="298"/>
      <c r="MGX6" s="298"/>
      <c r="MGZ6" s="298"/>
      <c r="MHB6" s="298"/>
      <c r="MHD6" s="298"/>
      <c r="MHF6" s="298"/>
      <c r="MHH6" s="298"/>
      <c r="MHJ6" s="298"/>
      <c r="MHL6" s="298"/>
      <c r="MHN6" s="298"/>
      <c r="MHP6" s="298"/>
      <c r="MHR6" s="298"/>
      <c r="MHT6" s="298"/>
      <c r="MHV6" s="298"/>
      <c r="MHX6" s="298"/>
      <c r="MHZ6" s="298"/>
      <c r="MIB6" s="298"/>
      <c r="MID6" s="298"/>
      <c r="MIF6" s="298"/>
      <c r="MIH6" s="298"/>
      <c r="MIJ6" s="298"/>
      <c r="MIL6" s="298"/>
      <c r="MIN6" s="298"/>
      <c r="MIP6" s="298"/>
      <c r="MIR6" s="298"/>
      <c r="MIT6" s="298"/>
      <c r="MIV6" s="298"/>
      <c r="MIX6" s="298"/>
      <c r="MIZ6" s="298"/>
      <c r="MJB6" s="298"/>
      <c r="MJD6" s="298"/>
      <c r="MJF6" s="298"/>
      <c r="MJH6" s="298"/>
      <c r="MJJ6" s="298"/>
      <c r="MJL6" s="298"/>
      <c r="MJN6" s="298"/>
      <c r="MJP6" s="298"/>
      <c r="MJR6" s="298"/>
      <c r="MJT6" s="298"/>
      <c r="MJV6" s="298"/>
      <c r="MJX6" s="298"/>
      <c r="MJZ6" s="298"/>
      <c r="MKB6" s="298"/>
      <c r="MKD6" s="298"/>
      <c r="MKF6" s="298"/>
      <c r="MKH6" s="298"/>
      <c r="MKJ6" s="298"/>
      <c r="MKL6" s="298"/>
      <c r="MKN6" s="298"/>
      <c r="MKP6" s="298"/>
      <c r="MKR6" s="298"/>
      <c r="MKT6" s="298"/>
      <c r="MKV6" s="298"/>
      <c r="MKX6" s="298"/>
      <c r="MKY6" s="351"/>
      <c r="MKZ6" s="298"/>
      <c r="MLA6" s="351"/>
      <c r="MLB6" s="298"/>
      <c r="MLC6" s="351"/>
      <c r="MLD6" s="298"/>
      <c r="MLE6" s="351"/>
      <c r="MLF6" s="298"/>
      <c r="MLG6" s="351"/>
      <c r="MLH6" s="298"/>
      <c r="MLI6" s="351"/>
      <c r="MLJ6" s="298"/>
      <c r="MLK6" s="351"/>
      <c r="MLL6" s="298"/>
      <c r="MLM6" s="351"/>
      <c r="MLN6" s="298"/>
      <c r="MLO6" s="351"/>
      <c r="MLP6" s="298"/>
      <c r="MLQ6" s="351"/>
      <c r="MLR6" s="298"/>
      <c r="MLS6" s="351"/>
      <c r="MLT6" s="298"/>
      <c r="MLU6" s="351"/>
      <c r="MLV6" s="298"/>
      <c r="MLW6" s="351"/>
      <c r="MLX6" s="298"/>
      <c r="MLY6" s="351"/>
      <c r="MLZ6" s="298"/>
      <c r="MMA6" s="351"/>
      <c r="MMB6" s="298"/>
      <c r="MMC6" s="351"/>
      <c r="MMD6" s="298"/>
      <c r="MME6" s="351"/>
      <c r="MMF6" s="298"/>
      <c r="MMH6" s="298"/>
      <c r="MMJ6" s="298"/>
      <c r="MML6" s="298"/>
      <c r="MMN6" s="298"/>
      <c r="MMP6" s="298"/>
      <c r="MMR6" s="298"/>
      <c r="MMT6" s="298"/>
      <c r="MMV6" s="298"/>
      <c r="MMX6" s="298"/>
      <c r="MMZ6" s="298"/>
      <c r="MNB6" s="298"/>
      <c r="MND6" s="298"/>
      <c r="MNF6" s="298"/>
      <c r="MNH6" s="298"/>
      <c r="MNJ6" s="298"/>
      <c r="MNL6" s="298"/>
      <c r="MNN6" s="298"/>
      <c r="MNP6" s="298"/>
      <c r="MNR6" s="298"/>
      <c r="MNT6" s="298"/>
      <c r="MNV6" s="298"/>
      <c r="MNX6" s="298"/>
      <c r="MNZ6" s="298"/>
      <c r="MOB6" s="298"/>
      <c r="MOD6" s="298"/>
      <c r="MOF6" s="298"/>
      <c r="MOH6" s="298"/>
      <c r="MOJ6" s="298"/>
      <c r="MOL6" s="298"/>
      <c r="MON6" s="298"/>
      <c r="MOO6" s="351"/>
      <c r="MOP6" s="298"/>
      <c r="MOQ6" s="351"/>
      <c r="MOR6" s="298"/>
      <c r="MOS6" s="351"/>
      <c r="MOT6" s="298"/>
      <c r="MOU6" s="351"/>
      <c r="MOV6" s="298"/>
      <c r="MOW6" s="351"/>
      <c r="MOX6" s="298"/>
      <c r="MOZ6" s="298"/>
      <c r="MPB6" s="298"/>
      <c r="MPD6" s="298"/>
      <c r="MPF6" s="298"/>
      <c r="MPH6" s="298"/>
      <c r="MPJ6" s="298"/>
      <c r="MPL6" s="298"/>
      <c r="MPN6" s="298"/>
      <c r="MPP6" s="298"/>
      <c r="MPR6" s="298"/>
      <c r="MPT6" s="298"/>
      <c r="MPV6" s="298"/>
      <c r="MPX6" s="298"/>
      <c r="MPZ6" s="298"/>
      <c r="MQB6" s="298"/>
      <c r="MQD6" s="298"/>
      <c r="MQF6" s="298"/>
      <c r="MQH6" s="298"/>
      <c r="MQJ6" s="298"/>
      <c r="MQL6" s="298"/>
      <c r="MQN6" s="298"/>
      <c r="MQP6" s="298"/>
      <c r="MQR6" s="298"/>
      <c r="MQT6" s="298"/>
      <c r="MQV6" s="298"/>
      <c r="MQX6" s="298"/>
      <c r="MQZ6" s="298"/>
      <c r="MRB6" s="298"/>
      <c r="MRD6" s="298"/>
      <c r="MRF6" s="298"/>
      <c r="MRH6" s="298"/>
      <c r="MRJ6" s="298"/>
      <c r="MRL6" s="298"/>
      <c r="MRN6" s="298"/>
      <c r="MRP6" s="298"/>
      <c r="MRR6" s="298"/>
      <c r="MRT6" s="298"/>
      <c r="MRV6" s="298"/>
      <c r="MRX6" s="298"/>
      <c r="MRZ6" s="298"/>
      <c r="MSB6" s="298"/>
      <c r="MSD6" s="298"/>
      <c r="MSF6" s="298"/>
      <c r="MSH6" s="298"/>
      <c r="MSJ6" s="298"/>
      <c r="MSL6" s="298"/>
      <c r="MSN6" s="298"/>
      <c r="MSP6" s="298"/>
      <c r="MSR6" s="298"/>
      <c r="MST6" s="298"/>
      <c r="MSV6" s="298"/>
      <c r="MSX6" s="298"/>
      <c r="MSZ6" s="298"/>
      <c r="MTB6" s="298"/>
      <c r="MTD6" s="298"/>
      <c r="MTF6" s="298"/>
      <c r="MTH6" s="298"/>
      <c r="MTJ6" s="298"/>
      <c r="MTL6" s="298"/>
      <c r="MTN6" s="298"/>
      <c r="MTP6" s="298"/>
      <c r="MTR6" s="298"/>
      <c r="MTT6" s="298"/>
      <c r="MTV6" s="298"/>
      <c r="MTX6" s="298"/>
      <c r="MTZ6" s="298"/>
      <c r="MUB6" s="298"/>
      <c r="MUD6" s="298"/>
      <c r="MUF6" s="298"/>
      <c r="MUH6" s="298"/>
      <c r="MUJ6" s="298"/>
      <c r="MUL6" s="298"/>
      <c r="MUN6" s="298"/>
      <c r="MUP6" s="298"/>
      <c r="MUR6" s="298"/>
      <c r="MUT6" s="298"/>
      <c r="MUV6" s="298"/>
      <c r="MUX6" s="298"/>
      <c r="MUZ6" s="298"/>
      <c r="MVB6" s="298"/>
      <c r="MVD6" s="298"/>
      <c r="MVF6" s="298"/>
      <c r="MVH6" s="298"/>
      <c r="MVJ6" s="298"/>
      <c r="MVL6" s="298"/>
      <c r="MVN6" s="298"/>
      <c r="MVP6" s="298"/>
      <c r="MVR6" s="298"/>
      <c r="MVT6" s="298"/>
      <c r="MVV6" s="298"/>
      <c r="MVX6" s="298"/>
      <c r="MVZ6" s="298"/>
      <c r="MWB6" s="298"/>
      <c r="MWD6" s="298"/>
      <c r="MWF6" s="298"/>
      <c r="MWH6" s="298"/>
      <c r="MWJ6" s="298"/>
      <c r="MWL6" s="298"/>
      <c r="MWN6" s="298"/>
      <c r="MWP6" s="298"/>
      <c r="MWR6" s="298"/>
      <c r="MWT6" s="298"/>
      <c r="MWV6" s="298"/>
      <c r="MWX6" s="298"/>
      <c r="MWZ6" s="298"/>
      <c r="MXB6" s="298"/>
      <c r="MXD6" s="298"/>
      <c r="MXF6" s="298"/>
      <c r="MXH6" s="298"/>
      <c r="MXJ6" s="298"/>
      <c r="MXL6" s="298"/>
      <c r="MXN6" s="298"/>
      <c r="MXP6" s="298"/>
      <c r="MXR6" s="298"/>
      <c r="MXT6" s="298"/>
      <c r="MXV6" s="298"/>
      <c r="MXX6" s="298"/>
      <c r="MXZ6" s="298"/>
      <c r="MYB6" s="298"/>
      <c r="MYD6" s="298"/>
      <c r="MYF6" s="298"/>
      <c r="MYH6" s="298"/>
      <c r="MYJ6" s="298"/>
      <c r="MYL6" s="298"/>
      <c r="MYN6" s="298"/>
      <c r="MYP6" s="298"/>
      <c r="MYR6" s="298"/>
      <c r="MYT6" s="298"/>
    </row>
    <row r="7" spans="1:1024 1026:2048 2050:3072 3074:4096 4098:5120 5122:6144 6146:7168 7170:8192 8194:9216 9218:9458" ht="39.9" customHeight="1" x14ac:dyDescent="0.2">
      <c r="A7" s="285"/>
      <c r="C7" s="303"/>
      <c r="G7" s="304"/>
      <c r="I7" s="306">
        <f>SUM(I3:I6)</f>
        <v>0</v>
      </c>
      <c r="J7" s="307" t="s">
        <v>410</v>
      </c>
      <c r="K7" s="308">
        <f>SUM(K5:K6)</f>
        <v>22000</v>
      </c>
    </row>
    <row r="8" spans="1:1024 1026:2048 2050:3072 3074:4096 4098:5120 5122:6144 6146:7168 7170:8192 8194:9216 9218:9458" ht="39.9" customHeight="1" x14ac:dyDescent="0.2">
      <c r="A8" s="285"/>
      <c r="C8" s="303"/>
      <c r="G8" s="304"/>
      <c r="I8" s="306" t="e">
        <f>ROUNDDOWN(I3*0.05,0)+ROUNDDOWN(I4*0.05,0)+ROUNDDOWN(I5*0.05,0)+ROUNDDOWN(#REF!*0.05,0)</f>
        <v>#VALUE!</v>
      </c>
      <c r="J8" s="307" t="s">
        <v>411</v>
      </c>
      <c r="K8" s="519">
        <f>INT(K7*10%)</f>
        <v>2200</v>
      </c>
    </row>
    <row r="9" spans="1:1024 1026:2048 2050:3072 3074:4096 4098:5120 5122:6144 6146:7168 7170:8192 8194:9216 9218:9458" ht="39.9" customHeight="1" x14ac:dyDescent="0.2">
      <c r="A9" s="285"/>
      <c r="C9" s="303"/>
      <c r="G9" s="304"/>
      <c r="I9" s="306" t="e">
        <f>I7+I8</f>
        <v>#VALUE!</v>
      </c>
      <c r="J9" s="307" t="s">
        <v>412</v>
      </c>
      <c r="K9" s="308">
        <f>SUM(K7:K8)</f>
        <v>24200</v>
      </c>
    </row>
    <row r="10" spans="1:1024 1026:2048 2050:3072 3074:4096 4098:5120 5122:6144 6146:7168 7170:8192 8194:9216 9218:9458" ht="30" customHeight="1" thickBot="1" x14ac:dyDescent="0.25">
      <c r="A10" s="311"/>
      <c r="B10" s="311"/>
      <c r="C10" s="328"/>
      <c r="D10" s="311"/>
      <c r="E10" s="311"/>
      <c r="F10" s="311"/>
      <c r="G10" s="311"/>
      <c r="H10" s="311"/>
      <c r="I10" s="311"/>
      <c r="J10" s="311"/>
      <c r="K10" s="311"/>
    </row>
    <row r="11" spans="1:1024 1026:2048 2050:3072 3074:4096 4098:5120 5122:6144 6146:7168 7170:8192 8194:9216 9218:9458" ht="40.200000000000003" customHeight="1" thickTop="1" x14ac:dyDescent="0.2">
      <c r="A11" s="285"/>
      <c r="C11" s="313"/>
      <c r="F11" s="314" t="s">
        <v>413</v>
      </c>
    </row>
    <row r="12" spans="1:1024 1026:2048 2050:3072 3074:4096 4098:5120 5122:6144 6146:7168 7170:8192 8194:9216 9218:9458" ht="45" customHeight="1" x14ac:dyDescent="0.2">
      <c r="A12" s="721" t="s">
        <v>414</v>
      </c>
      <c r="B12" s="721"/>
      <c r="C12" s="722"/>
      <c r="D12" s="723"/>
      <c r="E12" s="352" t="s">
        <v>415</v>
      </c>
      <c r="F12" s="724"/>
      <c r="G12" s="725"/>
      <c r="H12" s="725"/>
      <c r="I12" s="725"/>
      <c r="J12" s="725"/>
      <c r="K12" s="726"/>
    </row>
    <row r="13" spans="1:1024 1026:2048 2050:3072 3074:4096 4098:5120 5122:6144 6146:7168 7170:8192 8194:9216 9218:9458" ht="45" customHeight="1" x14ac:dyDescent="0.2">
      <c r="A13" s="721" t="s">
        <v>416</v>
      </c>
      <c r="B13" s="721"/>
      <c r="C13" s="722"/>
      <c r="D13" s="723"/>
      <c r="E13" s="315" t="s">
        <v>417</v>
      </c>
      <c r="F13" s="741"/>
      <c r="G13" s="741"/>
      <c r="H13" s="741"/>
      <c r="I13" s="741"/>
      <c r="J13" s="741"/>
      <c r="K13" s="723"/>
    </row>
    <row r="14" spans="1:1024 1026:2048 2050:3072 3074:4096 4098:5120 5122:6144 6146:7168 7170:8192 8194:9216 9218:9458" ht="45" customHeight="1" x14ac:dyDescent="0.2">
      <c r="A14" s="742" t="s">
        <v>418</v>
      </c>
      <c r="B14" s="743"/>
      <c r="C14" s="744"/>
      <c r="D14" s="745"/>
      <c r="E14" s="352" t="s">
        <v>702</v>
      </c>
      <c r="F14" s="746"/>
      <c r="G14" s="746"/>
      <c r="H14" s="746"/>
      <c r="I14" s="746"/>
      <c r="J14" s="746"/>
      <c r="K14" s="745"/>
    </row>
    <row r="15" spans="1:1024 1026:2048 2050:3072 3074:4096 4098:5120 5122:6144 6146:7168 7170:8192 8194:9216 9218:9458" ht="20.399999999999999" customHeight="1" x14ac:dyDescent="0.2">
      <c r="A15" s="285" t="s">
        <v>443</v>
      </c>
      <c r="B15" s="316" t="s">
        <v>703</v>
      </c>
      <c r="C15" s="317"/>
      <c r="E15" s="285"/>
    </row>
    <row r="16" spans="1:1024 1026:2048 2050:3072 3074:4096 4098:5120 5122:6144 6146:7168 7170:8192 8194:9216 9218:9458" ht="25.2" customHeight="1" x14ac:dyDescent="0.2">
      <c r="A16" s="285" t="s">
        <v>444</v>
      </c>
      <c r="B16" s="316" t="s">
        <v>445</v>
      </c>
      <c r="C16" s="317"/>
      <c r="E16" s="285"/>
    </row>
    <row r="17" spans="1:12" ht="19.95" customHeight="1" x14ac:dyDescent="0.2">
      <c r="A17" s="285" t="s">
        <v>446</v>
      </c>
      <c r="B17" s="287" t="s">
        <v>447</v>
      </c>
    </row>
    <row r="18" spans="1:12" ht="19.95" customHeight="1" x14ac:dyDescent="0.2">
      <c r="A18" s="285" t="s">
        <v>448</v>
      </c>
      <c r="B18" s="287" t="s">
        <v>704</v>
      </c>
    </row>
    <row r="19" spans="1:12" ht="19.95" customHeight="1" x14ac:dyDescent="0.2">
      <c r="A19" s="285" t="s">
        <v>449</v>
      </c>
      <c r="B19" s="348" t="s">
        <v>711</v>
      </c>
    </row>
    <row r="20" spans="1:12" ht="45.6" customHeight="1" x14ac:dyDescent="0.2">
      <c r="A20" s="285"/>
      <c r="B20" s="318" t="s">
        <v>428</v>
      </c>
      <c r="C20" s="319"/>
      <c r="D20" s="319"/>
      <c r="E20" s="319"/>
    </row>
    <row r="21" spans="1:12" ht="24" customHeight="1" x14ac:dyDescent="0.2">
      <c r="A21" s="285" t="s">
        <v>450</v>
      </c>
      <c r="B21" s="287" t="s">
        <v>705</v>
      </c>
      <c r="L21" s="348"/>
    </row>
    <row r="22" spans="1:12" ht="24" customHeight="1" x14ac:dyDescent="0.2">
      <c r="A22" s="285" t="s">
        <v>451</v>
      </c>
      <c r="B22" s="348" t="s">
        <v>707</v>
      </c>
    </row>
    <row r="23" spans="1:12" ht="38.4" customHeight="1" x14ac:dyDescent="0.2">
      <c r="A23" s="285"/>
      <c r="B23" s="747" t="s">
        <v>708</v>
      </c>
      <c r="C23" s="732"/>
      <c r="D23" s="320" t="s">
        <v>431</v>
      </c>
      <c r="E23" s="730" t="s">
        <v>501</v>
      </c>
      <c r="F23" s="729"/>
      <c r="G23" s="320" t="s">
        <v>432</v>
      </c>
      <c r="H23" s="320"/>
      <c r="J23" s="736"/>
      <c r="K23" s="737"/>
    </row>
    <row r="24" spans="1:12" ht="23.4" x14ac:dyDescent="0.2">
      <c r="A24" s="285"/>
      <c r="B24" s="590"/>
      <c r="C24" s="285"/>
      <c r="D24" s="591"/>
      <c r="E24" s="348"/>
      <c r="H24" s="591"/>
      <c r="J24" s="585"/>
      <c r="K24" s="586"/>
    </row>
    <row r="25" spans="1:12" ht="39.9" customHeight="1" x14ac:dyDescent="0.2">
      <c r="C25" s="321"/>
      <c r="D25" s="748" t="s">
        <v>452</v>
      </c>
      <c r="H25" s="748" t="s">
        <v>453</v>
      </c>
    </row>
    <row r="26" spans="1:12" ht="39.9" customHeight="1" x14ac:dyDescent="0.2">
      <c r="C26" s="321"/>
      <c r="D26" s="739"/>
      <c r="F26" s="322" t="s">
        <v>435</v>
      </c>
      <c r="H26" s="739"/>
      <c r="J26" s="285"/>
      <c r="K26" s="514"/>
      <c r="L26" s="515"/>
    </row>
    <row r="27" spans="1:12" ht="34.200000000000003" customHeight="1" x14ac:dyDescent="0.2">
      <c r="C27" s="323" t="s">
        <v>436</v>
      </c>
      <c r="D27" s="324"/>
      <c r="E27" s="324"/>
      <c r="F27" s="324"/>
      <c r="G27" s="324"/>
      <c r="H27" s="324"/>
      <c r="I27" s="324"/>
      <c r="J27" s="737"/>
      <c r="K27" s="740"/>
    </row>
    <row r="28" spans="1:12" ht="28.2" customHeight="1" x14ac:dyDescent="0.2">
      <c r="F28" s="285" t="s">
        <v>437</v>
      </c>
    </row>
    <row r="29" spans="1:12" ht="30" customHeight="1" x14ac:dyDescent="0.2">
      <c r="B29" s="729" t="s">
        <v>708</v>
      </c>
      <c r="C29" s="729"/>
      <c r="D29" s="320" t="s">
        <v>431</v>
      </c>
      <c r="E29" s="730" t="s">
        <v>501</v>
      </c>
      <c r="F29" s="729"/>
      <c r="G29" s="320" t="s">
        <v>432</v>
      </c>
      <c r="H29" s="320"/>
    </row>
    <row r="30" spans="1:12" ht="19.95" customHeight="1" x14ac:dyDescent="0.2">
      <c r="A30" s="287" t="s">
        <v>438</v>
      </c>
      <c r="B30" s="348" t="s">
        <v>709</v>
      </c>
    </row>
    <row r="31" spans="1:12" ht="19.95" customHeight="1" x14ac:dyDescent="0.2">
      <c r="A31" s="287" t="s">
        <v>439</v>
      </c>
      <c r="B31" s="348" t="s">
        <v>712</v>
      </c>
    </row>
    <row r="32" spans="1:12" ht="19.95" customHeight="1" x14ac:dyDescent="0.2">
      <c r="A32" s="287" t="s">
        <v>440</v>
      </c>
      <c r="B32" s="305" t="s">
        <v>706</v>
      </c>
    </row>
    <row r="33" spans="1:11" ht="30" customHeight="1" x14ac:dyDescent="0.2">
      <c r="A33" s="285"/>
    </row>
    <row r="34" spans="1:11" ht="45" customHeight="1" x14ac:dyDescent="0.2">
      <c r="A34" s="721" t="s">
        <v>414</v>
      </c>
      <c r="B34" s="721"/>
      <c r="C34" s="731" t="str">
        <f>IF(C12="","",C12)</f>
        <v/>
      </c>
      <c r="D34" s="732"/>
      <c r="E34" s="352" t="s">
        <v>415</v>
      </c>
      <c r="F34" s="749" t="str">
        <f t="shared" ref="F34" si="0">IF(F12="","",F12)</f>
        <v/>
      </c>
      <c r="G34" s="750"/>
      <c r="H34" s="750" t="str">
        <f t="shared" ref="H34" si="1">IF(H12="","",H12)</f>
        <v/>
      </c>
      <c r="I34" s="750"/>
      <c r="J34" s="750" t="str">
        <f t="shared" ref="J34" si="2">IF(J12="","",J12)</f>
        <v/>
      </c>
      <c r="K34" s="751"/>
    </row>
    <row r="35" spans="1:11" ht="30" customHeight="1" x14ac:dyDescent="0.2">
      <c r="A35" s="285"/>
      <c r="E35" s="352" t="s">
        <v>702</v>
      </c>
      <c r="F35" s="727" t="str">
        <f>IF(F14="","",F14)</f>
        <v/>
      </c>
      <c r="G35" s="727"/>
      <c r="H35" s="727"/>
      <c r="I35" s="727"/>
      <c r="J35" s="727"/>
      <c r="K35" s="728"/>
    </row>
  </sheetData>
  <sheetProtection sheet="1" objects="1" scenarios="1"/>
  <mergeCells count="24">
    <mergeCell ref="F35:K35"/>
    <mergeCell ref="B29:C29"/>
    <mergeCell ref="E29:F29"/>
    <mergeCell ref="A34:B34"/>
    <mergeCell ref="C34:D34"/>
    <mergeCell ref="F34:K34"/>
    <mergeCell ref="J27:K27"/>
    <mergeCell ref="A13:B13"/>
    <mergeCell ref="C13:D13"/>
    <mergeCell ref="F13:K13"/>
    <mergeCell ref="A14:B14"/>
    <mergeCell ref="C14:D14"/>
    <mergeCell ref="F14:K14"/>
    <mergeCell ref="B23:C23"/>
    <mergeCell ref="E23:F23"/>
    <mergeCell ref="J23:K23"/>
    <mergeCell ref="D25:D26"/>
    <mergeCell ref="H25:H26"/>
    <mergeCell ref="F12:K12"/>
    <mergeCell ref="B4:E4"/>
    <mergeCell ref="B5:E5"/>
    <mergeCell ref="B6:E6"/>
    <mergeCell ref="A12:B12"/>
    <mergeCell ref="C12:D12"/>
  </mergeCells>
  <phoneticPr fontId="8"/>
  <pageMargins left="0.23622047244094491" right="0.23622047244094491" top="0.74803149606299213" bottom="0.74803149606299213" header="0.31496062992125984" footer="0.31496062992125984"/>
  <pageSetup paperSize="9" scale="6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8"/>
  <dimension ref="A1:J53"/>
  <sheetViews>
    <sheetView view="pageBreakPreview" zoomScaleNormal="100" zoomScaleSheetLayoutView="100" workbookViewId="0">
      <selection activeCell="C5" sqref="C5:D5"/>
    </sheetView>
  </sheetViews>
  <sheetFormatPr defaultRowHeight="13.2" x14ac:dyDescent="0.2"/>
  <cols>
    <col min="1" max="2" width="9" style="245"/>
    <col min="3" max="3" width="11.21875" style="245" bestFit="1" customWidth="1"/>
    <col min="4" max="9" width="9" style="245"/>
    <col min="10" max="10" width="9.44140625" style="245" customWidth="1"/>
    <col min="11" max="258" width="9" style="245"/>
    <col min="259" max="259" width="11.21875" style="245" bestFit="1" customWidth="1"/>
    <col min="260" max="265" width="9" style="245"/>
    <col min="266" max="266" width="9.44140625" style="245" customWidth="1"/>
    <col min="267" max="514" width="9" style="245"/>
    <col min="515" max="515" width="11.21875" style="245" bestFit="1" customWidth="1"/>
    <col min="516" max="521" width="9" style="245"/>
    <col min="522" max="522" width="9.44140625" style="245" customWidth="1"/>
    <col min="523" max="770" width="9" style="245"/>
    <col min="771" max="771" width="11.21875" style="245" bestFit="1" customWidth="1"/>
    <col min="772" max="777" width="9" style="245"/>
    <col min="778" max="778" width="9.44140625" style="245" customWidth="1"/>
    <col min="779" max="1026" width="9" style="245"/>
    <col min="1027" max="1027" width="11.21875" style="245" bestFit="1" customWidth="1"/>
    <col min="1028" max="1033" width="9" style="245"/>
    <col min="1034" max="1034" width="9.44140625" style="245" customWidth="1"/>
    <col min="1035" max="1282" width="9" style="245"/>
    <col min="1283" max="1283" width="11.21875" style="245" bestFit="1" customWidth="1"/>
    <col min="1284" max="1289" width="9" style="245"/>
    <col min="1290" max="1290" width="9.44140625" style="245" customWidth="1"/>
    <col min="1291" max="1538" width="9" style="245"/>
    <col min="1539" max="1539" width="11.21875" style="245" bestFit="1" customWidth="1"/>
    <col min="1540" max="1545" width="9" style="245"/>
    <col min="1546" max="1546" width="9.44140625" style="245" customWidth="1"/>
    <col min="1547" max="1794" width="9" style="245"/>
    <col min="1795" max="1795" width="11.21875" style="245" bestFit="1" customWidth="1"/>
    <col min="1796" max="1801" width="9" style="245"/>
    <col min="1802" max="1802" width="9.44140625" style="245" customWidth="1"/>
    <col min="1803" max="2050" width="9" style="245"/>
    <col min="2051" max="2051" width="11.21875" style="245" bestFit="1" customWidth="1"/>
    <col min="2052" max="2057" width="9" style="245"/>
    <col min="2058" max="2058" width="9.44140625" style="245" customWidth="1"/>
    <col min="2059" max="2306" width="9" style="245"/>
    <col min="2307" max="2307" width="11.21875" style="245" bestFit="1" customWidth="1"/>
    <col min="2308" max="2313" width="9" style="245"/>
    <col min="2314" max="2314" width="9.44140625" style="245" customWidth="1"/>
    <col min="2315" max="2562" width="9" style="245"/>
    <col min="2563" max="2563" width="11.21875" style="245" bestFit="1" customWidth="1"/>
    <col min="2564" max="2569" width="9" style="245"/>
    <col min="2570" max="2570" width="9.44140625" style="245" customWidth="1"/>
    <col min="2571" max="2818" width="9" style="245"/>
    <col min="2819" max="2819" width="11.21875" style="245" bestFit="1" customWidth="1"/>
    <col min="2820" max="2825" width="9" style="245"/>
    <col min="2826" max="2826" width="9.44140625" style="245" customWidth="1"/>
    <col min="2827" max="3074" width="9" style="245"/>
    <col min="3075" max="3075" width="11.21875" style="245" bestFit="1" customWidth="1"/>
    <col min="3076" max="3081" width="9" style="245"/>
    <col min="3082" max="3082" width="9.44140625" style="245" customWidth="1"/>
    <col min="3083" max="3330" width="9" style="245"/>
    <col min="3331" max="3331" width="11.21875" style="245" bestFit="1" customWidth="1"/>
    <col min="3332" max="3337" width="9" style="245"/>
    <col min="3338" max="3338" width="9.44140625" style="245" customWidth="1"/>
    <col min="3339" max="3586" width="9" style="245"/>
    <col min="3587" max="3587" width="11.21875" style="245" bestFit="1" customWidth="1"/>
    <col min="3588" max="3593" width="9" style="245"/>
    <col min="3594" max="3594" width="9.44140625" style="245" customWidth="1"/>
    <col min="3595" max="3842" width="9" style="245"/>
    <col min="3843" max="3843" width="11.21875" style="245" bestFit="1" customWidth="1"/>
    <col min="3844" max="3849" width="9" style="245"/>
    <col min="3850" max="3850" width="9.44140625" style="245" customWidth="1"/>
    <col min="3851" max="4098" width="9" style="245"/>
    <col min="4099" max="4099" width="11.21875" style="245" bestFit="1" customWidth="1"/>
    <col min="4100" max="4105" width="9" style="245"/>
    <col min="4106" max="4106" width="9.44140625" style="245" customWidth="1"/>
    <col min="4107" max="4354" width="9" style="245"/>
    <col min="4355" max="4355" width="11.21875" style="245" bestFit="1" customWidth="1"/>
    <col min="4356" max="4361" width="9" style="245"/>
    <col min="4362" max="4362" width="9.44140625" style="245" customWidth="1"/>
    <col min="4363" max="4610" width="9" style="245"/>
    <col min="4611" max="4611" width="11.21875" style="245" bestFit="1" customWidth="1"/>
    <col min="4612" max="4617" width="9" style="245"/>
    <col min="4618" max="4618" width="9.44140625" style="245" customWidth="1"/>
    <col min="4619" max="4866" width="9" style="245"/>
    <col min="4867" max="4867" width="11.21875" style="245" bestFit="1" customWidth="1"/>
    <col min="4868" max="4873" width="9" style="245"/>
    <col min="4874" max="4874" width="9.44140625" style="245" customWidth="1"/>
    <col min="4875" max="5122" width="9" style="245"/>
    <col min="5123" max="5123" width="11.21875" style="245" bestFit="1" customWidth="1"/>
    <col min="5124" max="5129" width="9" style="245"/>
    <col min="5130" max="5130" width="9.44140625" style="245" customWidth="1"/>
    <col min="5131" max="5378" width="9" style="245"/>
    <col min="5379" max="5379" width="11.21875" style="245" bestFit="1" customWidth="1"/>
    <col min="5380" max="5385" width="9" style="245"/>
    <col min="5386" max="5386" width="9.44140625" style="245" customWidth="1"/>
    <col min="5387" max="5634" width="9" style="245"/>
    <col min="5635" max="5635" width="11.21875" style="245" bestFit="1" customWidth="1"/>
    <col min="5636" max="5641" width="9" style="245"/>
    <col min="5642" max="5642" width="9.44140625" style="245" customWidth="1"/>
    <col min="5643" max="5890" width="9" style="245"/>
    <col min="5891" max="5891" width="11.21875" style="245" bestFit="1" customWidth="1"/>
    <col min="5892" max="5897" width="9" style="245"/>
    <col min="5898" max="5898" width="9.44140625" style="245" customWidth="1"/>
    <col min="5899" max="6146" width="9" style="245"/>
    <col min="6147" max="6147" width="11.21875" style="245" bestFit="1" customWidth="1"/>
    <col min="6148" max="6153" width="9" style="245"/>
    <col min="6154" max="6154" width="9.44140625" style="245" customWidth="1"/>
    <col min="6155" max="6402" width="9" style="245"/>
    <col min="6403" max="6403" width="11.21875" style="245" bestFit="1" customWidth="1"/>
    <col min="6404" max="6409" width="9" style="245"/>
    <col min="6410" max="6410" width="9.44140625" style="245" customWidth="1"/>
    <col min="6411" max="6658" width="9" style="245"/>
    <col min="6659" max="6659" width="11.21875" style="245" bestFit="1" customWidth="1"/>
    <col min="6660" max="6665" width="9" style="245"/>
    <col min="6666" max="6666" width="9.44140625" style="245" customWidth="1"/>
    <col min="6667" max="6914" width="9" style="245"/>
    <col min="6915" max="6915" width="11.21875" style="245" bestFit="1" customWidth="1"/>
    <col min="6916" max="6921" width="9" style="245"/>
    <col min="6922" max="6922" width="9.44140625" style="245" customWidth="1"/>
    <col min="6923" max="7170" width="9" style="245"/>
    <col min="7171" max="7171" width="11.21875" style="245" bestFit="1" customWidth="1"/>
    <col min="7172" max="7177" width="9" style="245"/>
    <col min="7178" max="7178" width="9.44140625" style="245" customWidth="1"/>
    <col min="7179" max="7426" width="9" style="245"/>
    <col min="7427" max="7427" width="11.21875" style="245" bestFit="1" customWidth="1"/>
    <col min="7428" max="7433" width="9" style="245"/>
    <col min="7434" max="7434" width="9.44140625" style="245" customWidth="1"/>
    <col min="7435" max="7682" width="9" style="245"/>
    <col min="7683" max="7683" width="11.21875" style="245" bestFit="1" customWidth="1"/>
    <col min="7684" max="7689" width="9" style="245"/>
    <col min="7690" max="7690" width="9.44140625" style="245" customWidth="1"/>
    <col min="7691" max="7938" width="9" style="245"/>
    <col min="7939" max="7939" width="11.21875" style="245" bestFit="1" customWidth="1"/>
    <col min="7940" max="7945" width="9" style="245"/>
    <col min="7946" max="7946" width="9.44140625" style="245" customWidth="1"/>
    <col min="7947" max="8194" width="9" style="245"/>
    <col min="8195" max="8195" width="11.21875" style="245" bestFit="1" customWidth="1"/>
    <col min="8196" max="8201" width="9" style="245"/>
    <col min="8202" max="8202" width="9.44140625" style="245" customWidth="1"/>
    <col min="8203" max="8450" width="9" style="245"/>
    <col min="8451" max="8451" width="11.21875" style="245" bestFit="1" customWidth="1"/>
    <col min="8452" max="8457" width="9" style="245"/>
    <col min="8458" max="8458" width="9.44140625" style="245" customWidth="1"/>
    <col min="8459" max="8706" width="9" style="245"/>
    <col min="8707" max="8707" width="11.21875" style="245" bestFit="1" customWidth="1"/>
    <col min="8708" max="8713" width="9" style="245"/>
    <col min="8714" max="8714" width="9.44140625" style="245" customWidth="1"/>
    <col min="8715" max="8962" width="9" style="245"/>
    <col min="8963" max="8963" width="11.21875" style="245" bestFit="1" customWidth="1"/>
    <col min="8964" max="8969" width="9" style="245"/>
    <col min="8970" max="8970" width="9.44140625" style="245" customWidth="1"/>
    <col min="8971" max="9218" width="9" style="245"/>
    <col min="9219" max="9219" width="11.21875" style="245" bestFit="1" customWidth="1"/>
    <col min="9220" max="9225" width="9" style="245"/>
    <col min="9226" max="9226" width="9.44140625" style="245" customWidth="1"/>
    <col min="9227" max="9474" width="9" style="245"/>
    <col min="9475" max="9475" width="11.21875" style="245" bestFit="1" customWidth="1"/>
    <col min="9476" max="9481" width="9" style="245"/>
    <col min="9482" max="9482" width="9.44140625" style="245" customWidth="1"/>
    <col min="9483" max="9730" width="9" style="245"/>
    <col min="9731" max="9731" width="11.21875" style="245" bestFit="1" customWidth="1"/>
    <col min="9732" max="9737" width="9" style="245"/>
    <col min="9738" max="9738" width="9.44140625" style="245" customWidth="1"/>
    <col min="9739" max="9986" width="9" style="245"/>
    <col min="9987" max="9987" width="11.21875" style="245" bestFit="1" customWidth="1"/>
    <col min="9988" max="9993" width="9" style="245"/>
    <col min="9994" max="9994" width="9.44140625" style="245" customWidth="1"/>
    <col min="9995" max="10242" width="9" style="245"/>
    <col min="10243" max="10243" width="11.21875" style="245" bestFit="1" customWidth="1"/>
    <col min="10244" max="10249" width="9" style="245"/>
    <col min="10250" max="10250" width="9.44140625" style="245" customWidth="1"/>
    <col min="10251" max="10498" width="9" style="245"/>
    <col min="10499" max="10499" width="11.21875" style="245" bestFit="1" customWidth="1"/>
    <col min="10500" max="10505" width="9" style="245"/>
    <col min="10506" max="10506" width="9.44140625" style="245" customWidth="1"/>
    <col min="10507" max="10754" width="9" style="245"/>
    <col min="10755" max="10755" width="11.21875" style="245" bestFit="1" customWidth="1"/>
    <col min="10756" max="10761" width="9" style="245"/>
    <col min="10762" max="10762" width="9.44140625" style="245" customWidth="1"/>
    <col min="10763" max="11010" width="9" style="245"/>
    <col min="11011" max="11011" width="11.21875" style="245" bestFit="1" customWidth="1"/>
    <col min="11012" max="11017" width="9" style="245"/>
    <col min="11018" max="11018" width="9.44140625" style="245" customWidth="1"/>
    <col min="11019" max="11266" width="9" style="245"/>
    <col min="11267" max="11267" width="11.21875" style="245" bestFit="1" customWidth="1"/>
    <col min="11268" max="11273" width="9" style="245"/>
    <col min="11274" max="11274" width="9.44140625" style="245" customWidth="1"/>
    <col min="11275" max="11522" width="9" style="245"/>
    <col min="11523" max="11523" width="11.21875" style="245" bestFit="1" customWidth="1"/>
    <col min="11524" max="11529" width="9" style="245"/>
    <col min="11530" max="11530" width="9.44140625" style="245" customWidth="1"/>
    <col min="11531" max="11778" width="9" style="245"/>
    <col min="11779" max="11779" width="11.21875" style="245" bestFit="1" customWidth="1"/>
    <col min="11780" max="11785" width="9" style="245"/>
    <col min="11786" max="11786" width="9.44140625" style="245" customWidth="1"/>
    <col min="11787" max="12034" width="9" style="245"/>
    <col min="12035" max="12035" width="11.21875" style="245" bestFit="1" customWidth="1"/>
    <col min="12036" max="12041" width="9" style="245"/>
    <col min="12042" max="12042" width="9.44140625" style="245" customWidth="1"/>
    <col min="12043" max="12290" width="9" style="245"/>
    <col min="12291" max="12291" width="11.21875" style="245" bestFit="1" customWidth="1"/>
    <col min="12292" max="12297" width="9" style="245"/>
    <col min="12298" max="12298" width="9.44140625" style="245" customWidth="1"/>
    <col min="12299" max="12546" width="9" style="245"/>
    <col min="12547" max="12547" width="11.21875" style="245" bestFit="1" customWidth="1"/>
    <col min="12548" max="12553" width="9" style="245"/>
    <col min="12554" max="12554" width="9.44140625" style="245" customWidth="1"/>
    <col min="12555" max="12802" width="9" style="245"/>
    <col min="12803" max="12803" width="11.21875" style="245" bestFit="1" customWidth="1"/>
    <col min="12804" max="12809" width="9" style="245"/>
    <col min="12810" max="12810" width="9.44140625" style="245" customWidth="1"/>
    <col min="12811" max="13058" width="9" style="245"/>
    <col min="13059" max="13059" width="11.21875" style="245" bestFit="1" customWidth="1"/>
    <col min="13060" max="13065" width="9" style="245"/>
    <col min="13066" max="13066" width="9.44140625" style="245" customWidth="1"/>
    <col min="13067" max="13314" width="9" style="245"/>
    <col min="13315" max="13315" width="11.21875" style="245" bestFit="1" customWidth="1"/>
    <col min="13316" max="13321" width="9" style="245"/>
    <col min="13322" max="13322" width="9.44140625" style="245" customWidth="1"/>
    <col min="13323" max="13570" width="9" style="245"/>
    <col min="13571" max="13571" width="11.21875" style="245" bestFit="1" customWidth="1"/>
    <col min="13572" max="13577" width="9" style="245"/>
    <col min="13578" max="13578" width="9.44140625" style="245" customWidth="1"/>
    <col min="13579" max="13826" width="9" style="245"/>
    <col min="13827" max="13827" width="11.21875" style="245" bestFit="1" customWidth="1"/>
    <col min="13828" max="13833" width="9" style="245"/>
    <col min="13834" max="13834" width="9.44140625" style="245" customWidth="1"/>
    <col min="13835" max="14082" width="9" style="245"/>
    <col min="14083" max="14083" width="11.21875" style="245" bestFit="1" customWidth="1"/>
    <col min="14084" max="14089" width="9" style="245"/>
    <col min="14090" max="14090" width="9.44140625" style="245" customWidth="1"/>
    <col min="14091" max="14338" width="9" style="245"/>
    <col min="14339" max="14339" width="11.21875" style="245" bestFit="1" customWidth="1"/>
    <col min="14340" max="14345" width="9" style="245"/>
    <col min="14346" max="14346" width="9.44140625" style="245" customWidth="1"/>
    <col min="14347" max="14594" width="9" style="245"/>
    <col min="14595" max="14595" width="11.21875" style="245" bestFit="1" customWidth="1"/>
    <col min="14596" max="14601" width="9" style="245"/>
    <col min="14602" max="14602" width="9.44140625" style="245" customWidth="1"/>
    <col min="14603" max="14850" width="9" style="245"/>
    <col min="14851" max="14851" width="11.21875" style="245" bestFit="1" customWidth="1"/>
    <col min="14852" max="14857" width="9" style="245"/>
    <col min="14858" max="14858" width="9.44140625" style="245" customWidth="1"/>
    <col min="14859" max="15106" width="9" style="245"/>
    <col min="15107" max="15107" width="11.21875" style="245" bestFit="1" customWidth="1"/>
    <col min="15108" max="15113" width="9" style="245"/>
    <col min="15114" max="15114" width="9.44140625" style="245" customWidth="1"/>
    <col min="15115" max="15362" width="9" style="245"/>
    <col min="15363" max="15363" width="11.21875" style="245" bestFit="1" customWidth="1"/>
    <col min="15364" max="15369" width="9" style="245"/>
    <col min="15370" max="15370" width="9.44140625" style="245" customWidth="1"/>
    <col min="15371" max="15618" width="9" style="245"/>
    <col min="15619" max="15619" width="11.21875" style="245" bestFit="1" customWidth="1"/>
    <col min="15620" max="15625" width="9" style="245"/>
    <col min="15626" max="15626" width="9.44140625" style="245" customWidth="1"/>
    <col min="15627" max="15874" width="9" style="245"/>
    <col min="15875" max="15875" width="11.21875" style="245" bestFit="1" customWidth="1"/>
    <col min="15876" max="15881" width="9" style="245"/>
    <col min="15882" max="15882" width="9.44140625" style="245" customWidth="1"/>
    <col min="15883" max="16130" width="9" style="245"/>
    <col min="16131" max="16131" width="11.21875" style="245" bestFit="1" customWidth="1"/>
    <col min="16132" max="16137" width="9" style="245"/>
    <col min="16138" max="16138" width="9.44140625" style="245" customWidth="1"/>
    <col min="16139" max="16384" width="9" style="245"/>
  </cols>
  <sheetData>
    <row r="1" spans="1:10" x14ac:dyDescent="0.2">
      <c r="A1" s="756" t="s">
        <v>368</v>
      </c>
      <c r="B1" s="756"/>
      <c r="C1" s="243"/>
      <c r="D1" s="243"/>
      <c r="E1" s="243"/>
      <c r="F1" s="243"/>
      <c r="G1" s="243"/>
      <c r="H1" s="243"/>
      <c r="I1" s="243"/>
      <c r="J1" s="244">
        <f>PROFILE入力!C20</f>
        <v>0</v>
      </c>
    </row>
    <row r="2" spans="1:10" ht="19.2" x14ac:dyDescent="0.25">
      <c r="A2" s="246"/>
      <c r="B2" s="246"/>
      <c r="C2" s="246"/>
      <c r="D2" s="247" t="s">
        <v>369</v>
      </c>
      <c r="E2" s="246"/>
      <c r="F2" s="246"/>
      <c r="G2" s="246"/>
      <c r="H2" s="246"/>
      <c r="I2" s="246"/>
      <c r="J2" s="246"/>
    </row>
    <row r="3" spans="1:10" ht="13.8" thickBot="1" x14ac:dyDescent="0.2">
      <c r="A3" s="246"/>
      <c r="B3" s="246"/>
      <c r="C3" s="246"/>
      <c r="D3" s="246"/>
      <c r="E3" s="246"/>
      <c r="F3" s="246"/>
      <c r="G3" s="246"/>
      <c r="H3" s="246"/>
      <c r="I3" s="246"/>
      <c r="J3" s="246"/>
    </row>
    <row r="4" spans="1:10" ht="20.100000000000001" customHeight="1" x14ac:dyDescent="0.15">
      <c r="A4" s="248"/>
      <c r="B4" s="249"/>
      <c r="C4" s="248"/>
      <c r="D4" s="250"/>
      <c r="E4" s="248" t="s">
        <v>370</v>
      </c>
      <c r="F4" s="250"/>
      <c r="G4" s="763">
        <f>PROFILE入力!C4</f>
        <v>0</v>
      </c>
      <c r="H4" s="764"/>
      <c r="I4" s="764"/>
      <c r="J4" s="765"/>
    </row>
    <row r="5" spans="1:10" ht="20.100000000000001" customHeight="1" x14ac:dyDescent="0.15">
      <c r="A5" s="752" t="s">
        <v>371</v>
      </c>
      <c r="B5" s="753"/>
      <c r="C5" s="766">
        <f>積算書!L37+積算書!L68</f>
        <v>786500</v>
      </c>
      <c r="D5" s="767"/>
      <c r="E5" s="357" t="s">
        <v>372</v>
      </c>
      <c r="F5" s="252"/>
      <c r="G5" s="771">
        <f>PROFILE入力!C2</f>
        <v>0</v>
      </c>
      <c r="H5" s="772"/>
      <c r="I5" s="772"/>
      <c r="J5" s="773"/>
    </row>
    <row r="6" spans="1:10" ht="20.100000000000001" customHeight="1" thickBot="1" x14ac:dyDescent="0.2">
      <c r="A6" s="253"/>
      <c r="B6" s="254"/>
      <c r="C6" s="253"/>
      <c r="D6" s="255"/>
      <c r="E6" s="356" t="s">
        <v>373</v>
      </c>
      <c r="F6" s="255"/>
      <c r="G6" s="768">
        <f>PROFILE入力!C3</f>
        <v>0</v>
      </c>
      <c r="H6" s="769"/>
      <c r="I6" s="769"/>
      <c r="J6" s="770"/>
    </row>
    <row r="7" spans="1:10" x14ac:dyDescent="0.15">
      <c r="A7" s="248"/>
      <c r="B7" s="250"/>
      <c r="C7" s="246"/>
      <c r="D7" s="246"/>
      <c r="E7" s="246"/>
      <c r="F7" s="246"/>
      <c r="G7" s="246"/>
      <c r="H7" s="246"/>
      <c r="I7" s="246"/>
      <c r="J7" s="252"/>
    </row>
    <row r="8" spans="1:10" x14ac:dyDescent="0.15">
      <c r="A8" s="251"/>
      <c r="B8" s="252"/>
      <c r="C8" s="246" t="s">
        <v>374</v>
      </c>
      <c r="D8" s="246"/>
      <c r="F8" s="246"/>
      <c r="G8" s="246"/>
      <c r="H8" s="246"/>
      <c r="I8" s="246"/>
      <c r="J8" s="252"/>
    </row>
    <row r="9" spans="1:10" ht="13.5" customHeight="1" x14ac:dyDescent="0.15">
      <c r="A9" s="752" t="s">
        <v>375</v>
      </c>
      <c r="B9" s="753"/>
      <c r="C9" s="246" t="s">
        <v>376</v>
      </c>
      <c r="D9" s="246"/>
      <c r="E9" s="761">
        <f>PROFILE入力!C5</f>
        <v>0</v>
      </c>
      <c r="F9" s="761"/>
      <c r="G9" s="761"/>
      <c r="H9" s="761"/>
      <c r="I9" s="761"/>
      <c r="J9" s="762"/>
    </row>
    <row r="10" spans="1:10" x14ac:dyDescent="0.15">
      <c r="A10" s="251"/>
      <c r="B10" s="252"/>
      <c r="C10" s="246"/>
      <c r="D10" s="246"/>
      <c r="E10" s="761"/>
      <c r="F10" s="761"/>
      <c r="G10" s="761"/>
      <c r="H10" s="761"/>
      <c r="I10" s="761"/>
      <c r="J10" s="762"/>
    </row>
    <row r="11" spans="1:10" x14ac:dyDescent="0.15">
      <c r="A11" s="251"/>
      <c r="B11" s="252"/>
      <c r="C11" s="246"/>
      <c r="D11" s="246"/>
      <c r="E11" s="761"/>
      <c r="F11" s="761"/>
      <c r="G11" s="761"/>
      <c r="H11" s="761"/>
      <c r="I11" s="761"/>
      <c r="J11" s="762"/>
    </row>
    <row r="12" spans="1:10" x14ac:dyDescent="0.15">
      <c r="A12" s="251"/>
      <c r="B12" s="252"/>
      <c r="E12" s="761"/>
      <c r="F12" s="761"/>
      <c r="G12" s="761"/>
      <c r="H12" s="761"/>
      <c r="I12" s="761"/>
      <c r="J12" s="762"/>
    </row>
    <row r="13" spans="1:10" x14ac:dyDescent="0.15">
      <c r="A13" s="251"/>
      <c r="B13" s="252"/>
      <c r="C13" s="246"/>
      <c r="D13" s="246"/>
      <c r="E13" s="761"/>
      <c r="F13" s="761"/>
      <c r="G13" s="761"/>
      <c r="H13" s="761"/>
      <c r="I13" s="761"/>
      <c r="J13" s="762"/>
    </row>
    <row r="14" spans="1:10" x14ac:dyDescent="0.15">
      <c r="A14" s="251" t="s">
        <v>377</v>
      </c>
      <c r="B14" s="252"/>
      <c r="C14" s="246"/>
      <c r="D14" s="246"/>
      <c r="E14" s="256"/>
      <c r="F14" s="246"/>
      <c r="G14" s="246"/>
      <c r="H14" s="246"/>
      <c r="I14" s="246"/>
      <c r="J14" s="252"/>
    </row>
    <row r="15" spans="1:10" x14ac:dyDescent="0.15">
      <c r="A15" s="251"/>
      <c r="B15" s="252"/>
      <c r="C15" s="246" t="s">
        <v>378</v>
      </c>
      <c r="D15" s="246"/>
      <c r="E15" s="757">
        <f>PROFILE入力!C9</f>
        <v>0</v>
      </c>
      <c r="F15" s="757"/>
      <c r="G15" s="757"/>
      <c r="H15" s="757"/>
      <c r="I15" s="246"/>
      <c r="J15" s="252"/>
    </row>
    <row r="16" spans="1:10" ht="13.8" thickBot="1" x14ac:dyDescent="0.2">
      <c r="A16" s="253"/>
      <c r="B16" s="255"/>
      <c r="C16" s="254"/>
      <c r="D16" s="254"/>
      <c r="E16" s="254"/>
      <c r="F16" s="254"/>
      <c r="G16" s="254"/>
      <c r="H16" s="254"/>
      <c r="I16" s="254"/>
      <c r="J16" s="255"/>
    </row>
    <row r="17" spans="1:10" x14ac:dyDescent="0.15">
      <c r="A17" s="248"/>
      <c r="B17" s="249"/>
      <c r="C17" s="248"/>
      <c r="D17" s="250"/>
      <c r="E17" s="248"/>
      <c r="F17" s="250"/>
      <c r="G17" s="249"/>
      <c r="H17" s="249"/>
      <c r="I17" s="249"/>
      <c r="J17" s="250"/>
    </row>
    <row r="18" spans="1:10" x14ac:dyDescent="0.15">
      <c r="A18" s="752" t="s">
        <v>379</v>
      </c>
      <c r="B18" s="756"/>
      <c r="C18" s="758">
        <f>PROFILE入力!C29-90</f>
        <v>-90</v>
      </c>
      <c r="D18" s="759"/>
      <c r="E18" s="752" t="s">
        <v>380</v>
      </c>
      <c r="F18" s="753"/>
      <c r="G18" s="246" t="s">
        <v>381</v>
      </c>
      <c r="H18" s="246"/>
      <c r="I18" s="246"/>
      <c r="J18" s="252"/>
    </row>
    <row r="19" spans="1:10" ht="13.8" thickBot="1" x14ac:dyDescent="0.2">
      <c r="A19" s="253"/>
      <c r="B19" s="254"/>
      <c r="C19" s="253"/>
      <c r="D19" s="255"/>
      <c r="E19" s="253"/>
      <c r="F19" s="255"/>
      <c r="G19" s="254"/>
      <c r="H19" s="254"/>
      <c r="I19" s="254"/>
      <c r="J19" s="255"/>
    </row>
    <row r="20" spans="1:10" x14ac:dyDescent="0.15">
      <c r="A20" s="248"/>
      <c r="B20" s="250"/>
      <c r="C20" s="249"/>
      <c r="D20" s="250"/>
      <c r="E20" s="246"/>
      <c r="F20" s="246"/>
      <c r="G20" s="246"/>
      <c r="H20" s="246"/>
      <c r="I20" s="246"/>
      <c r="J20" s="252"/>
    </row>
    <row r="21" spans="1:10" x14ac:dyDescent="0.15">
      <c r="A21" s="752" t="s">
        <v>382</v>
      </c>
      <c r="B21" s="753"/>
      <c r="C21" s="760"/>
      <c r="D21" s="760"/>
      <c r="E21" s="251"/>
      <c r="F21" s="246"/>
      <c r="G21" s="246"/>
      <c r="H21" s="246"/>
      <c r="I21" s="246"/>
      <c r="J21" s="252"/>
    </row>
    <row r="22" spans="1:10" ht="13.8" thickBot="1" x14ac:dyDescent="0.2">
      <c r="A22" s="253"/>
      <c r="B22" s="255"/>
      <c r="C22" s="254"/>
      <c r="D22" s="255"/>
      <c r="E22" s="246"/>
      <c r="F22" s="246"/>
      <c r="G22" s="246"/>
      <c r="H22" s="246"/>
      <c r="I22" s="246"/>
      <c r="J22" s="252"/>
    </row>
    <row r="23" spans="1:10" x14ac:dyDescent="0.15">
      <c r="A23" s="251"/>
      <c r="B23" s="252"/>
      <c r="C23" s="246"/>
      <c r="D23" s="246"/>
      <c r="E23" s="246"/>
      <c r="F23" s="246"/>
      <c r="G23" s="246"/>
      <c r="H23" s="246"/>
      <c r="I23" s="246"/>
      <c r="J23" s="252"/>
    </row>
    <row r="24" spans="1:10" x14ac:dyDescent="0.15">
      <c r="A24" s="251"/>
      <c r="B24" s="252"/>
      <c r="C24" s="246"/>
      <c r="D24" s="246"/>
      <c r="E24" s="246"/>
      <c r="F24" s="246"/>
      <c r="G24" s="246"/>
      <c r="H24" s="246"/>
      <c r="I24" s="246"/>
      <c r="J24" s="252"/>
    </row>
    <row r="25" spans="1:10" x14ac:dyDescent="0.15">
      <c r="A25" s="752" t="s">
        <v>383</v>
      </c>
      <c r="B25" s="753"/>
      <c r="C25" s="246"/>
      <c r="D25" s="246"/>
      <c r="E25" s="246"/>
      <c r="F25" s="246"/>
      <c r="G25" s="246"/>
      <c r="H25" s="246"/>
      <c r="I25" s="246"/>
      <c r="J25" s="252"/>
    </row>
    <row r="26" spans="1:10" x14ac:dyDescent="0.15">
      <c r="A26" s="251"/>
      <c r="B26" s="252"/>
      <c r="C26" s="246"/>
      <c r="D26" s="246"/>
      <c r="E26" s="246"/>
      <c r="F26" s="246"/>
      <c r="G26" s="246"/>
      <c r="H26" s="246"/>
      <c r="I26" s="246"/>
      <c r="J26" s="252"/>
    </row>
    <row r="27" spans="1:10" x14ac:dyDescent="0.15">
      <c r="A27" s="251"/>
      <c r="B27" s="252"/>
      <c r="C27" s="246"/>
      <c r="D27" s="246"/>
      <c r="E27" s="246"/>
      <c r="F27" s="246"/>
      <c r="G27" s="246"/>
      <c r="H27" s="246"/>
      <c r="I27" s="246"/>
      <c r="J27" s="252"/>
    </row>
    <row r="28" spans="1:10" x14ac:dyDescent="0.15">
      <c r="A28" s="752" t="s">
        <v>384</v>
      </c>
      <c r="B28" s="753"/>
      <c r="C28" s="246"/>
      <c r="D28" s="246"/>
      <c r="E28" s="246"/>
      <c r="F28" s="246"/>
      <c r="G28" s="246"/>
      <c r="H28" s="246"/>
      <c r="I28" s="246"/>
      <c r="J28" s="252"/>
    </row>
    <row r="29" spans="1:10" x14ac:dyDescent="0.15">
      <c r="A29" s="251"/>
      <c r="B29" s="252"/>
      <c r="C29" s="246"/>
      <c r="D29" s="246"/>
      <c r="E29" s="246"/>
      <c r="F29" s="246"/>
      <c r="G29" s="246"/>
      <c r="H29" s="246"/>
      <c r="I29" s="246"/>
      <c r="J29" s="252"/>
    </row>
    <row r="30" spans="1:10" x14ac:dyDescent="0.15">
      <c r="A30" s="251"/>
      <c r="B30" s="252"/>
      <c r="C30" s="246"/>
      <c r="D30" s="246"/>
      <c r="E30" s="246"/>
      <c r="F30" s="246"/>
      <c r="G30" s="246"/>
      <c r="H30" s="246"/>
      <c r="I30" s="246"/>
      <c r="J30" s="252"/>
    </row>
    <row r="31" spans="1:10" ht="13.8" thickBot="1" x14ac:dyDescent="0.2">
      <c r="A31" s="253"/>
      <c r="B31" s="255"/>
      <c r="C31" s="253"/>
      <c r="D31" s="254"/>
      <c r="E31" s="254"/>
      <c r="F31" s="254"/>
      <c r="G31" s="254"/>
      <c r="H31" s="254"/>
      <c r="I31" s="254"/>
      <c r="J31" s="255"/>
    </row>
    <row r="32" spans="1:10" x14ac:dyDescent="0.15">
      <c r="A32" s="251"/>
      <c r="B32" s="246"/>
      <c r="C32" s="246"/>
      <c r="D32" s="246"/>
      <c r="E32" s="246"/>
      <c r="F32" s="246"/>
      <c r="G32" s="246"/>
      <c r="H32" s="246"/>
      <c r="I32" s="246"/>
      <c r="J32" s="252"/>
    </row>
    <row r="33" spans="1:10" x14ac:dyDescent="0.2">
      <c r="A33" s="251"/>
      <c r="B33" s="246"/>
      <c r="C33" s="246"/>
      <c r="D33" s="246"/>
      <c r="E33" s="243"/>
      <c r="F33" s="246"/>
      <c r="G33" s="246"/>
      <c r="H33" s="246"/>
      <c r="I33" s="246"/>
      <c r="J33" s="252"/>
    </row>
    <row r="34" spans="1:10" x14ac:dyDescent="0.15">
      <c r="A34" s="251"/>
      <c r="B34" s="246" t="s">
        <v>385</v>
      </c>
      <c r="C34" s="246"/>
      <c r="D34" s="246"/>
      <c r="E34" s="246"/>
      <c r="F34" s="246"/>
      <c r="G34" s="246"/>
      <c r="H34" s="246"/>
      <c r="I34" s="246"/>
      <c r="J34" s="252"/>
    </row>
    <row r="35" spans="1:10" x14ac:dyDescent="0.15">
      <c r="A35" s="251"/>
      <c r="B35" s="246"/>
      <c r="C35" s="246"/>
      <c r="D35" s="246"/>
      <c r="E35" s="246"/>
      <c r="F35" s="246"/>
      <c r="G35" s="246"/>
      <c r="H35" s="246"/>
      <c r="I35" s="246"/>
      <c r="J35" s="252"/>
    </row>
    <row r="36" spans="1:10" x14ac:dyDescent="0.15">
      <c r="A36" s="251"/>
      <c r="B36" s="246"/>
      <c r="C36" s="246"/>
      <c r="D36" s="246"/>
      <c r="E36" s="246"/>
      <c r="F36" s="246"/>
      <c r="G36" s="246"/>
      <c r="H36" s="246"/>
      <c r="I36" s="246"/>
      <c r="J36" s="252"/>
    </row>
    <row r="37" spans="1:10" x14ac:dyDescent="0.15">
      <c r="A37" s="251"/>
      <c r="B37" s="246"/>
      <c r="C37" s="754">
        <f>PROFILE入力!C29</f>
        <v>0</v>
      </c>
      <c r="D37" s="754"/>
      <c r="E37" s="246"/>
      <c r="F37" s="246"/>
      <c r="G37" s="246"/>
      <c r="H37" s="246"/>
      <c r="I37" s="246"/>
      <c r="J37" s="252"/>
    </row>
    <row r="38" spans="1:10" x14ac:dyDescent="0.15">
      <c r="A38" s="251"/>
      <c r="B38" s="246"/>
      <c r="C38" s="246"/>
      <c r="D38" s="246"/>
      <c r="E38" s="246"/>
      <c r="F38" s="246"/>
      <c r="G38" s="246"/>
      <c r="H38" s="246"/>
      <c r="I38" s="246"/>
      <c r="J38" s="252"/>
    </row>
    <row r="39" spans="1:10" x14ac:dyDescent="0.15">
      <c r="A39" s="251"/>
      <c r="B39" s="246"/>
      <c r="C39" s="246"/>
      <c r="D39" s="246"/>
      <c r="E39" s="246"/>
      <c r="F39" s="246"/>
      <c r="G39" s="246"/>
      <c r="H39" s="246"/>
      <c r="I39" s="246"/>
      <c r="J39" s="252"/>
    </row>
    <row r="40" spans="1:10" x14ac:dyDescent="0.15">
      <c r="A40" s="251"/>
      <c r="B40" s="246"/>
      <c r="C40" s="246"/>
      <c r="D40" s="246"/>
      <c r="E40" s="246"/>
      <c r="F40" s="246"/>
      <c r="G40" s="246"/>
      <c r="H40" s="246"/>
      <c r="I40" s="246"/>
      <c r="J40" s="252"/>
    </row>
    <row r="41" spans="1:10" x14ac:dyDescent="0.15">
      <c r="A41" s="251"/>
      <c r="B41" s="246"/>
      <c r="C41" s="246"/>
      <c r="D41" s="257" t="s">
        <v>532</v>
      </c>
      <c r="F41" s="246"/>
      <c r="G41" s="246"/>
      <c r="H41" s="246"/>
      <c r="I41" s="246"/>
      <c r="J41" s="252"/>
    </row>
    <row r="42" spans="1:10" x14ac:dyDescent="0.15">
      <c r="A42" s="251"/>
      <c r="B42" s="246"/>
      <c r="C42" s="246"/>
      <c r="D42" s="246"/>
      <c r="E42" s="246"/>
      <c r="F42" s="246"/>
      <c r="G42" s="246"/>
      <c r="H42" s="246"/>
      <c r="I42" s="246"/>
      <c r="J42" s="252"/>
    </row>
    <row r="43" spans="1:10" x14ac:dyDescent="0.15">
      <c r="A43" s="251"/>
      <c r="B43" s="246"/>
      <c r="C43" s="246"/>
      <c r="D43" s="246"/>
      <c r="E43" s="755" t="s">
        <v>533</v>
      </c>
      <c r="F43" s="755"/>
      <c r="G43" s="755"/>
      <c r="H43" s="755"/>
      <c r="I43" s="755"/>
      <c r="J43" s="252"/>
    </row>
    <row r="44" spans="1:10" x14ac:dyDescent="0.15">
      <c r="A44" s="251"/>
      <c r="B44" s="246"/>
      <c r="C44" s="246"/>
      <c r="D44" s="246"/>
      <c r="E44" s="246"/>
      <c r="F44" s="246"/>
      <c r="G44" s="246"/>
      <c r="H44" s="246"/>
      <c r="I44" s="246"/>
      <c r="J44" s="252"/>
    </row>
    <row r="45" spans="1:10" x14ac:dyDescent="0.15">
      <c r="A45" s="251"/>
      <c r="B45" s="246"/>
      <c r="C45" s="246"/>
      <c r="D45" s="246"/>
      <c r="E45" s="246"/>
      <c r="F45" s="246"/>
      <c r="G45" s="246"/>
      <c r="H45" s="246"/>
      <c r="I45" s="246"/>
      <c r="J45" s="252"/>
    </row>
    <row r="46" spans="1:10" x14ac:dyDescent="0.15">
      <c r="A46" s="251"/>
      <c r="B46" s="246"/>
      <c r="C46" s="246"/>
      <c r="D46" s="246"/>
      <c r="E46" s="246"/>
      <c r="F46" s="246"/>
      <c r="G46" s="246"/>
      <c r="H46" s="246"/>
      <c r="I46" s="246"/>
      <c r="J46" s="252"/>
    </row>
    <row r="47" spans="1:10" x14ac:dyDescent="0.15">
      <c r="A47" s="251"/>
      <c r="B47" s="246"/>
      <c r="C47" s="246"/>
      <c r="D47" s="246"/>
      <c r="E47" s="246"/>
      <c r="F47" s="246"/>
      <c r="G47" s="246"/>
      <c r="H47" s="246"/>
      <c r="I47" s="246"/>
      <c r="J47" s="252"/>
    </row>
    <row r="48" spans="1:10" x14ac:dyDescent="0.15">
      <c r="A48" s="251"/>
      <c r="B48" s="246"/>
      <c r="C48" s="246"/>
      <c r="D48" s="246"/>
      <c r="E48" s="246"/>
      <c r="F48" s="246"/>
      <c r="G48" s="246"/>
      <c r="H48" s="246"/>
      <c r="I48" s="246"/>
      <c r="J48" s="252"/>
    </row>
    <row r="49" spans="1:10" x14ac:dyDescent="0.15">
      <c r="A49" s="251"/>
      <c r="B49" s="246"/>
      <c r="C49" s="246"/>
      <c r="D49" s="246"/>
      <c r="E49" s="246"/>
      <c r="F49" s="246"/>
      <c r="G49" s="246"/>
      <c r="H49" s="246"/>
      <c r="I49" s="246"/>
      <c r="J49" s="252"/>
    </row>
    <row r="50" spans="1:10" x14ac:dyDescent="0.15">
      <c r="A50" s="251"/>
      <c r="B50" s="246"/>
      <c r="C50" s="246"/>
      <c r="D50" s="246"/>
      <c r="E50" s="246"/>
      <c r="F50" s="246"/>
      <c r="G50" s="246"/>
      <c r="H50" s="246"/>
      <c r="I50" s="246"/>
      <c r="J50" s="252"/>
    </row>
    <row r="51" spans="1:10" x14ac:dyDescent="0.15">
      <c r="A51" s="251"/>
      <c r="B51" s="246"/>
      <c r="C51" s="246"/>
      <c r="D51" s="246"/>
      <c r="E51" s="246"/>
      <c r="F51" s="246"/>
      <c r="G51" s="246"/>
      <c r="H51" s="246"/>
      <c r="I51" s="246"/>
      <c r="J51" s="252"/>
    </row>
    <row r="52" spans="1:10" ht="13.8" thickBot="1" x14ac:dyDescent="0.2">
      <c r="A52" s="253"/>
      <c r="B52" s="254"/>
      <c r="C52" s="254"/>
      <c r="D52" s="254"/>
      <c r="E52" s="254"/>
      <c r="F52" s="254"/>
      <c r="G52" s="254"/>
      <c r="H52" s="254"/>
      <c r="I52" s="254"/>
      <c r="J52" s="255"/>
    </row>
    <row r="53" spans="1:10" x14ac:dyDescent="0.2">
      <c r="A53" s="756"/>
      <c r="B53" s="756"/>
      <c r="C53" s="243"/>
      <c r="D53" s="243"/>
      <c r="E53" s="243"/>
      <c r="F53" s="243"/>
      <c r="G53" s="243"/>
      <c r="H53" s="243"/>
      <c r="I53" s="243"/>
      <c r="J53" s="243"/>
    </row>
  </sheetData>
  <mergeCells count="19">
    <mergeCell ref="A9:B9"/>
    <mergeCell ref="E9:J13"/>
    <mergeCell ref="A1:B1"/>
    <mergeCell ref="G4:J4"/>
    <mergeCell ref="A5:B5"/>
    <mergeCell ref="C5:D5"/>
    <mergeCell ref="G6:J6"/>
    <mergeCell ref="G5:J5"/>
    <mergeCell ref="E15:H15"/>
    <mergeCell ref="A18:B18"/>
    <mergeCell ref="C18:D18"/>
    <mergeCell ref="E18:F18"/>
    <mergeCell ref="A21:B21"/>
    <mergeCell ref="C21:D21"/>
    <mergeCell ref="A25:B25"/>
    <mergeCell ref="A28:B28"/>
    <mergeCell ref="C37:D37"/>
    <mergeCell ref="E43:I43"/>
    <mergeCell ref="A53:B53"/>
  </mergeCells>
  <phoneticPr fontId="8"/>
  <printOptions horizontalCentered="1"/>
  <pageMargins left="0.51181102362204722" right="0.23622047244094491" top="0.98425196850393704" bottom="1.0236220472440944" header="0.51181102362204722" footer="0.51181102362204722"/>
  <pageSetup paperSize="9" orientation="portrait" blackAndWhite="1"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dimension ref="A1:I285"/>
  <sheetViews>
    <sheetView topLeftCell="A34" workbookViewId="0">
      <selection activeCell="I7" sqref="I7"/>
    </sheetView>
  </sheetViews>
  <sheetFormatPr defaultRowHeight="13.2" x14ac:dyDescent="0.2"/>
  <cols>
    <col min="1" max="1" width="11.6640625" bestFit="1" customWidth="1"/>
    <col min="2" max="2" width="24.109375" customWidth="1"/>
    <col min="3" max="3" width="35.77734375" bestFit="1" customWidth="1"/>
    <col min="4" max="4" width="9"/>
    <col min="5" max="5" width="10.21875" bestFit="1" customWidth="1"/>
    <col min="6" max="11" width="9"/>
  </cols>
  <sheetData>
    <row r="1" spans="1:4" x14ac:dyDescent="0.2">
      <c r="A1" s="342">
        <v>43558</v>
      </c>
    </row>
    <row r="2" spans="1:4" x14ac:dyDescent="0.2">
      <c r="A2" s="330" t="s">
        <v>455</v>
      </c>
      <c r="B2" s="330" t="s">
        <v>456</v>
      </c>
      <c r="C2" s="330" t="s">
        <v>457</v>
      </c>
    </row>
    <row r="3" spans="1:4" ht="20.399999999999999" x14ac:dyDescent="0.2">
      <c r="A3" t="s" ph="1">
        <v>542</v>
      </c>
      <c r="B3" s="369" t="s">
        <v>536</v>
      </c>
      <c r="C3" t="s">
        <v>578</v>
      </c>
    </row>
    <row r="4" spans="1:4" ht="20.399999999999999" x14ac:dyDescent="0.2">
      <c r="A4" t="s" ph="1">
        <v>543</v>
      </c>
      <c r="B4" s="369" t="s">
        <v>540</v>
      </c>
      <c r="C4" t="s">
        <v>578</v>
      </c>
    </row>
    <row r="5" spans="1:4" ht="20.399999999999999" x14ac:dyDescent="0.2">
      <c r="A5" t="s" ph="1">
        <v>544</v>
      </c>
      <c r="B5" s="369" t="s">
        <v>538</v>
      </c>
      <c r="C5" t="s">
        <v>578</v>
      </c>
    </row>
    <row r="6" spans="1:4" ht="20.399999999999999" x14ac:dyDescent="0.2">
      <c r="A6" t="s" ph="1">
        <v>545</v>
      </c>
      <c r="B6" s="369" t="s">
        <v>538</v>
      </c>
      <c r="C6" t="s">
        <v>578</v>
      </c>
    </row>
    <row r="7" spans="1:4" ht="20.399999999999999" x14ac:dyDescent="0.2">
      <c r="A7" t="s" ph="1">
        <v>546</v>
      </c>
      <c r="B7" s="369" t="s">
        <v>536</v>
      </c>
      <c r="C7" t="s">
        <v>578</v>
      </c>
    </row>
    <row r="8" spans="1:4" ht="20.399999999999999" x14ac:dyDescent="0.2">
      <c r="A8" t="s" ph="1">
        <v>547</v>
      </c>
      <c r="B8" s="369" t="s">
        <v>534</v>
      </c>
      <c r="C8" t="s">
        <v>578</v>
      </c>
    </row>
    <row r="9" spans="1:4" ht="20.399999999999999" x14ac:dyDescent="0.2">
      <c r="A9" s="581" t="s" ph="1">
        <v>548</v>
      </c>
      <c r="B9" s="582" t="s">
        <v>549</v>
      </c>
      <c r="C9" s="581" t="s">
        <v>579</v>
      </c>
      <c r="D9" t="s">
        <v>685</v>
      </c>
    </row>
    <row r="10" spans="1:4" ht="20.399999999999999" x14ac:dyDescent="0.2">
      <c r="A10" t="s" ph="1">
        <v>550</v>
      </c>
      <c r="B10" s="369" t="s">
        <v>538</v>
      </c>
      <c r="C10" t="s">
        <v>578</v>
      </c>
    </row>
    <row r="11" spans="1:4" ht="20.399999999999999" x14ac:dyDescent="0.2">
      <c r="A11" t="s" ph="1">
        <v>551</v>
      </c>
      <c r="B11" s="369" t="s">
        <v>539</v>
      </c>
      <c r="C11" t="s">
        <v>578</v>
      </c>
    </row>
    <row r="12" spans="1:4" ht="20.399999999999999" x14ac:dyDescent="0.2">
      <c r="A12" t="s" ph="1">
        <v>552</v>
      </c>
      <c r="B12" s="369" t="s">
        <v>541</v>
      </c>
      <c r="C12" t="s">
        <v>578</v>
      </c>
    </row>
    <row r="13" spans="1:4" ht="20.399999999999999" x14ac:dyDescent="0.2">
      <c r="A13" t="s" ph="1">
        <v>553</v>
      </c>
      <c r="B13" s="369" t="s">
        <v>539</v>
      </c>
      <c r="C13" t="s">
        <v>578</v>
      </c>
    </row>
    <row r="14" spans="1:4" ht="20.399999999999999" x14ac:dyDescent="0.2">
      <c r="A14" t="s" ph="1">
        <v>554</v>
      </c>
      <c r="B14" s="369" t="s">
        <v>538</v>
      </c>
      <c r="C14" t="s">
        <v>578</v>
      </c>
    </row>
    <row r="15" spans="1:4" ht="20.399999999999999" x14ac:dyDescent="0.2">
      <c r="A15" t="s" ph="1">
        <v>555</v>
      </c>
      <c r="B15" s="369" t="s">
        <v>535</v>
      </c>
      <c r="C15" t="s">
        <v>578</v>
      </c>
    </row>
    <row r="16" spans="1:4" ht="20.399999999999999" x14ac:dyDescent="0.2">
      <c r="A16" t="s" ph="1">
        <v>556</v>
      </c>
      <c r="B16" s="369" t="s">
        <v>535</v>
      </c>
      <c r="C16" t="s">
        <v>578</v>
      </c>
    </row>
    <row r="17" spans="1:9" ht="20.399999999999999" x14ac:dyDescent="0.2">
      <c r="A17" t="s" ph="1">
        <v>557</v>
      </c>
      <c r="B17" s="369" t="s">
        <v>541</v>
      </c>
      <c r="C17" t="s">
        <v>578</v>
      </c>
    </row>
    <row r="18" spans="1:9" ht="20.399999999999999" x14ac:dyDescent="0.2">
      <c r="A18" t="s" ph="1">
        <v>558</v>
      </c>
      <c r="B18" s="369" t="s">
        <v>541</v>
      </c>
      <c r="C18" t="s">
        <v>578</v>
      </c>
    </row>
    <row r="19" spans="1:9" ht="20.399999999999999" x14ac:dyDescent="0.2">
      <c r="A19" t="s" ph="1">
        <v>559</v>
      </c>
      <c r="B19" s="369" t="s">
        <v>534</v>
      </c>
      <c r="C19" t="s">
        <v>578</v>
      </c>
    </row>
    <row r="20" spans="1:9" ht="20.399999999999999" x14ac:dyDescent="0.2">
      <c r="A20" t="s" ph="1">
        <v>560</v>
      </c>
      <c r="B20" s="369" t="s">
        <v>537</v>
      </c>
      <c r="C20" t="s">
        <v>578</v>
      </c>
    </row>
    <row r="21" spans="1:9" ht="20.399999999999999" x14ac:dyDescent="0.2">
      <c r="A21" t="s" ph="1">
        <v>561</v>
      </c>
      <c r="B21" s="369" t="s">
        <v>541</v>
      </c>
      <c r="C21" t="s">
        <v>578</v>
      </c>
    </row>
    <row r="22" spans="1:9" ht="20.399999999999999" x14ac:dyDescent="0.2">
      <c r="A22" t="s" ph="1">
        <v>562</v>
      </c>
      <c r="B22" s="369" t="s">
        <v>541</v>
      </c>
      <c r="C22" t="s">
        <v>578</v>
      </c>
      <c r="I22" s="588"/>
    </row>
    <row r="23" spans="1:9" ht="20.399999999999999" x14ac:dyDescent="0.2">
      <c r="A23" t="s" ph="1">
        <v>563</v>
      </c>
      <c r="B23" s="369" t="s">
        <v>538</v>
      </c>
      <c r="C23" t="s">
        <v>578</v>
      </c>
      <c r="I23" s="588"/>
    </row>
    <row r="24" spans="1:9" ht="20.399999999999999" x14ac:dyDescent="0.2">
      <c r="A24" t="s" ph="1">
        <v>564</v>
      </c>
      <c r="B24" s="369" t="s">
        <v>536</v>
      </c>
      <c r="C24" t="s">
        <v>578</v>
      </c>
    </row>
    <row r="25" spans="1:9" ht="20.399999999999999" x14ac:dyDescent="0.2">
      <c r="A25" t="s" ph="1">
        <v>565</v>
      </c>
      <c r="B25" s="369" t="s">
        <v>541</v>
      </c>
      <c r="C25" t="s">
        <v>578</v>
      </c>
    </row>
    <row r="26" spans="1:9" ht="20.399999999999999" x14ac:dyDescent="0.2">
      <c r="A26" s="581" t="s" ph="1">
        <v>566</v>
      </c>
      <c r="B26" s="582" t="s">
        <v>539</v>
      </c>
      <c r="C26" s="581" t="s">
        <v>578</v>
      </c>
      <c r="D26" t="s">
        <v>685</v>
      </c>
    </row>
    <row r="27" spans="1:9" ht="20.399999999999999" x14ac:dyDescent="0.2">
      <c r="A27" t="s" ph="1">
        <v>567</v>
      </c>
      <c r="B27" s="369" t="s">
        <v>539</v>
      </c>
      <c r="C27" t="s">
        <v>578</v>
      </c>
    </row>
    <row r="28" spans="1:9" ht="20.399999999999999" x14ac:dyDescent="0.2">
      <c r="A28" t="s" ph="1">
        <v>568</v>
      </c>
      <c r="B28" s="369" t="s">
        <v>569</v>
      </c>
      <c r="C28" t="s">
        <v>578</v>
      </c>
    </row>
    <row r="29" spans="1:9" ht="20.399999999999999" x14ac:dyDescent="0.2">
      <c r="A29" t="s" ph="1">
        <v>570</v>
      </c>
      <c r="B29" s="369" t="s">
        <v>549</v>
      </c>
      <c r="C29" t="s">
        <v>579</v>
      </c>
    </row>
    <row r="30" spans="1:9" ht="20.399999999999999" x14ac:dyDescent="0.2">
      <c r="A30" t="s" ph="1">
        <v>571</v>
      </c>
      <c r="B30" s="369" t="s">
        <v>536</v>
      </c>
      <c r="C30" t="s">
        <v>578</v>
      </c>
    </row>
    <row r="31" spans="1:9" ht="20.399999999999999" x14ac:dyDescent="0.2">
      <c r="A31" t="s" ph="1">
        <v>572</v>
      </c>
      <c r="B31" s="369" t="s">
        <v>569</v>
      </c>
      <c r="C31" t="s">
        <v>578</v>
      </c>
    </row>
    <row r="32" spans="1:9" ht="20.399999999999999" x14ac:dyDescent="0.2">
      <c r="A32" s="581" t="s" ph="1">
        <v>573</v>
      </c>
      <c r="B32" s="582" t="s">
        <v>574</v>
      </c>
      <c r="C32" s="581" t="s">
        <v>579</v>
      </c>
    </row>
    <row r="33" spans="1:3" ht="20.399999999999999" x14ac:dyDescent="0.2">
      <c r="A33" t="s" ph="1">
        <v>575</v>
      </c>
      <c r="B33" s="369" t="s">
        <v>540</v>
      </c>
      <c r="C33" t="s">
        <v>578</v>
      </c>
    </row>
    <row r="34" spans="1:3" ht="20.399999999999999" x14ac:dyDescent="0.2">
      <c r="A34" t="s" ph="1">
        <v>576</v>
      </c>
      <c r="B34" s="369" t="s">
        <v>541</v>
      </c>
      <c r="C34" t="s">
        <v>578</v>
      </c>
    </row>
    <row r="35" spans="1:3" ht="20.399999999999999" x14ac:dyDescent="0.2">
      <c r="A35" t="s" ph="1">
        <v>577</v>
      </c>
      <c r="B35" s="369" t="s">
        <v>539</v>
      </c>
      <c r="C35" t="s">
        <v>578</v>
      </c>
    </row>
    <row r="36" spans="1:3" ht="20.399999999999999" x14ac:dyDescent="0.2">
      <c r="A36" t="s" ph="1">
        <v>675</v>
      </c>
      <c r="B36" s="369" t="s">
        <v>678</v>
      </c>
      <c r="C36" t="s">
        <v>578</v>
      </c>
    </row>
    <row r="37" spans="1:3" ht="20.399999999999999" x14ac:dyDescent="0.2">
      <c r="A37" t="s" ph="1">
        <v>676</v>
      </c>
      <c r="B37" s="369" t="s">
        <v>677</v>
      </c>
      <c r="C37" t="s">
        <v>578</v>
      </c>
    </row>
    <row r="38" spans="1:3" ht="20.399999999999999" x14ac:dyDescent="0.2">
      <c r="A38" t="s" ph="1">
        <v>686</v>
      </c>
      <c r="B38" t="s">
        <v>537</v>
      </c>
      <c r="C38" t="s">
        <v>578</v>
      </c>
    </row>
    <row r="39" spans="1:3" ht="20.399999999999999" x14ac:dyDescent="0.2">
      <c r="A39" t="s" ph="1">
        <v>687</v>
      </c>
      <c r="B39" t="s">
        <v>536</v>
      </c>
      <c r="C39" t="s">
        <v>578</v>
      </c>
    </row>
    <row r="40" spans="1:3" ht="20.399999999999999" x14ac:dyDescent="0.2">
      <c r="A40" t="s" ph="1">
        <v>688</v>
      </c>
      <c r="B40" t="s">
        <v>538</v>
      </c>
      <c r="C40" t="s">
        <v>578</v>
      </c>
    </row>
    <row r="41" spans="1:3" ht="20.399999999999999" x14ac:dyDescent="0.2">
      <c r="A41" t="s" ph="1">
        <v>689</v>
      </c>
      <c r="B41" t="s">
        <v>683</v>
      </c>
      <c r="C41" t="s">
        <v>578</v>
      </c>
    </row>
    <row r="42" spans="1:3" ht="20.399999999999999" x14ac:dyDescent="0.2">
      <c r="A42" t="s" ph="1">
        <v>690</v>
      </c>
      <c r="B42" t="s">
        <v>682</v>
      </c>
      <c r="C42" t="s">
        <v>578</v>
      </c>
    </row>
    <row r="43" spans="1:3" ht="20.399999999999999" x14ac:dyDescent="0.2">
      <c r="A43" t="s" ph="1">
        <v>691</v>
      </c>
      <c r="B43" t="s">
        <v>682</v>
      </c>
      <c r="C43" t="s">
        <v>578</v>
      </c>
    </row>
    <row r="44" spans="1:3" ht="20.399999999999999" x14ac:dyDescent="0.2">
      <c r="A44" t="s" ph="1">
        <v>692</v>
      </c>
      <c r="B44" t="s">
        <v>539</v>
      </c>
      <c r="C44" t="s">
        <v>578</v>
      </c>
    </row>
    <row r="45" spans="1:3" ht="20.399999999999999" x14ac:dyDescent="0.2">
      <c r="A45" t="s" ph="1">
        <v>693</v>
      </c>
      <c r="B45" t="s">
        <v>539</v>
      </c>
      <c r="C45" t="s">
        <v>578</v>
      </c>
    </row>
    <row r="46" spans="1:3" ht="20.399999999999999" x14ac:dyDescent="0.2">
      <c r="A46" t="s" ph="1">
        <v>694</v>
      </c>
      <c r="B46" t="s">
        <v>684</v>
      </c>
      <c r="C46" t="s">
        <v>578</v>
      </c>
    </row>
    <row r="47" spans="1:3" ht="20.399999999999999" x14ac:dyDescent="0.2">
      <c r="A47" t="s" ph="1">
        <v>695</v>
      </c>
      <c r="B47" t="s">
        <v>682</v>
      </c>
      <c r="C47" t="s">
        <v>578</v>
      </c>
    </row>
    <row r="48" spans="1:3" ht="20.399999999999999" x14ac:dyDescent="0.2">
      <c r="A48" t="s" ph="1">
        <v>696</v>
      </c>
      <c r="B48" t="s">
        <v>539</v>
      </c>
      <c r="C48" t="s">
        <v>578</v>
      </c>
    </row>
    <row r="49" spans="1:3" ht="20.399999999999999" x14ac:dyDescent="0.2">
      <c r="A49" t="s" ph="1">
        <v>697</v>
      </c>
      <c r="B49" t="s">
        <v>539</v>
      </c>
      <c r="C49" t="s">
        <v>578</v>
      </c>
    </row>
    <row r="50" spans="1:3" ht="20.399999999999999" x14ac:dyDescent="0.2">
      <c r="A50" t="s" ph="1">
        <v>698</v>
      </c>
      <c r="B50" t="s">
        <v>539</v>
      </c>
      <c r="C50" t="s">
        <v>578</v>
      </c>
    </row>
    <row r="51" spans="1:3" ht="20.399999999999999" x14ac:dyDescent="0.2">
      <c r="A51" t="s" ph="1">
        <v>699</v>
      </c>
      <c r="B51" t="s">
        <v>536</v>
      </c>
      <c r="C51" t="s">
        <v>578</v>
      </c>
    </row>
    <row r="52" spans="1:3" ht="20.399999999999999" x14ac:dyDescent="0.2">
      <c r="A52" t="s" ph="1">
        <v>700</v>
      </c>
      <c r="B52" t="s">
        <v>538</v>
      </c>
      <c r="C52" t="s">
        <v>578</v>
      </c>
    </row>
    <row r="53" spans="1:3" x14ac:dyDescent="0.2">
      <c r="B53" s="369"/>
    </row>
    <row r="54" spans="1:3" x14ac:dyDescent="0.2">
      <c r="B54" s="369"/>
    </row>
    <row r="55" spans="1:3" x14ac:dyDescent="0.2">
      <c r="B55" s="369"/>
    </row>
    <row r="56" spans="1:3" x14ac:dyDescent="0.2">
      <c r="B56" s="369"/>
    </row>
    <row r="57" spans="1:3" x14ac:dyDescent="0.2">
      <c r="B57" s="369"/>
    </row>
    <row r="58" spans="1:3" x14ac:dyDescent="0.2">
      <c r="B58" s="369"/>
    </row>
    <row r="59" spans="1:3" x14ac:dyDescent="0.2">
      <c r="B59" s="369"/>
    </row>
    <row r="60" spans="1:3" x14ac:dyDescent="0.2">
      <c r="B60" s="369"/>
    </row>
    <row r="61" spans="1:3" x14ac:dyDescent="0.2">
      <c r="B61" s="369"/>
    </row>
    <row r="62" spans="1:3" x14ac:dyDescent="0.2">
      <c r="B62" s="369"/>
    </row>
    <row r="63" spans="1:3" x14ac:dyDescent="0.2">
      <c r="B63" s="369"/>
    </row>
    <row r="64" spans="1:3" x14ac:dyDescent="0.2">
      <c r="B64" s="369"/>
    </row>
    <row r="65" spans="2:2" x14ac:dyDescent="0.2">
      <c r="B65" s="369"/>
    </row>
    <row r="66" spans="2:2" x14ac:dyDescent="0.2">
      <c r="B66" s="369"/>
    </row>
    <row r="67" spans="2:2" x14ac:dyDescent="0.2">
      <c r="B67" s="369"/>
    </row>
    <row r="68" spans="2:2" x14ac:dyDescent="0.2">
      <c r="B68" s="369"/>
    </row>
    <row r="69" spans="2:2" x14ac:dyDescent="0.2">
      <c r="B69" s="583"/>
    </row>
    <row r="70" spans="2:2" x14ac:dyDescent="0.2">
      <c r="B70" s="583"/>
    </row>
    <row r="71" spans="2:2" x14ac:dyDescent="0.2">
      <c r="B71" s="583"/>
    </row>
    <row r="72" spans="2:2" x14ac:dyDescent="0.2">
      <c r="B72" s="369"/>
    </row>
    <row r="73" spans="2:2" x14ac:dyDescent="0.2">
      <c r="B73" s="583"/>
    </row>
    <row r="74" spans="2:2" x14ac:dyDescent="0.2">
      <c r="B74" s="583"/>
    </row>
    <row r="75" spans="2:2" x14ac:dyDescent="0.2">
      <c r="B75" s="583"/>
    </row>
    <row r="76" spans="2:2" x14ac:dyDescent="0.2">
      <c r="B76" s="583"/>
    </row>
    <row r="77" spans="2:2" x14ac:dyDescent="0.2">
      <c r="B77" s="369"/>
    </row>
    <row r="78" spans="2:2" x14ac:dyDescent="0.2">
      <c r="B78" s="369"/>
    </row>
    <row r="79" spans="2:2" x14ac:dyDescent="0.2">
      <c r="B79" s="369"/>
    </row>
    <row r="80" spans="2:2" x14ac:dyDescent="0.2">
      <c r="B80" s="369"/>
    </row>
    <row r="81" spans="2:2" x14ac:dyDescent="0.2">
      <c r="B81" s="369"/>
    </row>
    <row r="82" spans="2:2" x14ac:dyDescent="0.2">
      <c r="B82" s="369"/>
    </row>
    <row r="83" spans="2:2" x14ac:dyDescent="0.2">
      <c r="B83" s="369"/>
    </row>
    <row r="84" spans="2:2" x14ac:dyDescent="0.2">
      <c r="B84" s="369"/>
    </row>
    <row r="85" spans="2:2" x14ac:dyDescent="0.2">
      <c r="B85" s="369"/>
    </row>
    <row r="86" spans="2:2" x14ac:dyDescent="0.2">
      <c r="B86" s="369"/>
    </row>
    <row r="87" spans="2:2" x14ac:dyDescent="0.2">
      <c r="B87" s="369"/>
    </row>
    <row r="88" spans="2:2" x14ac:dyDescent="0.2">
      <c r="B88" s="369"/>
    </row>
    <row r="89" spans="2:2" x14ac:dyDescent="0.2">
      <c r="B89" s="369"/>
    </row>
    <row r="90" spans="2:2" x14ac:dyDescent="0.2">
      <c r="B90" s="369"/>
    </row>
    <row r="91" spans="2:2" x14ac:dyDescent="0.2">
      <c r="B91" s="369"/>
    </row>
    <row r="92" spans="2:2" x14ac:dyDescent="0.2">
      <c r="B92" s="369"/>
    </row>
    <row r="93" spans="2:2" x14ac:dyDescent="0.2">
      <c r="B93" s="369"/>
    </row>
    <row r="94" spans="2:2" x14ac:dyDescent="0.2">
      <c r="B94" s="369"/>
    </row>
    <row r="95" spans="2:2" x14ac:dyDescent="0.2">
      <c r="B95" s="369"/>
    </row>
    <row r="96" spans="2:2" x14ac:dyDescent="0.2">
      <c r="B96" s="369"/>
    </row>
    <row r="97" spans="2:2" x14ac:dyDescent="0.2">
      <c r="B97" s="369"/>
    </row>
    <row r="98" spans="2:2" x14ac:dyDescent="0.2">
      <c r="B98" s="369"/>
    </row>
    <row r="99" spans="2:2" x14ac:dyDescent="0.2">
      <c r="B99" s="369"/>
    </row>
    <row r="100" spans="2:2" x14ac:dyDescent="0.2">
      <c r="B100" s="369"/>
    </row>
    <row r="101" spans="2:2" x14ac:dyDescent="0.2">
      <c r="B101" s="369"/>
    </row>
    <row r="102" spans="2:2" x14ac:dyDescent="0.2">
      <c r="B102" s="369"/>
    </row>
    <row r="103" spans="2:2" x14ac:dyDescent="0.2">
      <c r="B103" s="369"/>
    </row>
    <row r="104" spans="2:2" x14ac:dyDescent="0.2">
      <c r="B104" s="369"/>
    </row>
    <row r="105" spans="2:2" x14ac:dyDescent="0.2">
      <c r="B105" s="369"/>
    </row>
    <row r="106" spans="2:2" x14ac:dyDescent="0.2">
      <c r="B106" s="369"/>
    </row>
    <row r="107" spans="2:2" x14ac:dyDescent="0.2">
      <c r="B107" s="369"/>
    </row>
    <row r="108" spans="2:2" x14ac:dyDescent="0.2">
      <c r="B108" s="369"/>
    </row>
    <row r="109" spans="2:2" x14ac:dyDescent="0.2">
      <c r="B109" s="369"/>
    </row>
    <row r="110" spans="2:2" x14ac:dyDescent="0.2">
      <c r="B110" s="369"/>
    </row>
    <row r="111" spans="2:2" x14ac:dyDescent="0.2">
      <c r="B111" s="369"/>
    </row>
    <row r="112" spans="2:2" x14ac:dyDescent="0.2">
      <c r="B112" s="369"/>
    </row>
    <row r="113" spans="2:2" x14ac:dyDescent="0.2">
      <c r="B113" s="369"/>
    </row>
    <row r="114" spans="2:2" x14ac:dyDescent="0.2">
      <c r="B114" s="369"/>
    </row>
    <row r="115" spans="2:2" x14ac:dyDescent="0.2">
      <c r="B115" s="369"/>
    </row>
    <row r="116" spans="2:2" x14ac:dyDescent="0.2">
      <c r="B116" s="369"/>
    </row>
    <row r="117" spans="2:2" x14ac:dyDescent="0.2">
      <c r="B117" s="369"/>
    </row>
    <row r="118" spans="2:2" x14ac:dyDescent="0.2">
      <c r="B118" s="369"/>
    </row>
    <row r="119" spans="2:2" x14ac:dyDescent="0.2">
      <c r="B119" s="369"/>
    </row>
    <row r="120" spans="2:2" x14ac:dyDescent="0.2">
      <c r="B120" s="369"/>
    </row>
    <row r="121" spans="2:2" x14ac:dyDescent="0.2">
      <c r="B121" s="369"/>
    </row>
    <row r="122" spans="2:2" x14ac:dyDescent="0.2">
      <c r="B122" s="369"/>
    </row>
    <row r="123" spans="2:2" x14ac:dyDescent="0.2">
      <c r="B123" s="369"/>
    </row>
    <row r="124" spans="2:2" x14ac:dyDescent="0.2">
      <c r="B124" s="369"/>
    </row>
    <row r="125" spans="2:2" x14ac:dyDescent="0.2">
      <c r="B125" s="369"/>
    </row>
    <row r="126" spans="2:2" x14ac:dyDescent="0.2">
      <c r="B126" s="369"/>
    </row>
    <row r="127" spans="2:2" x14ac:dyDescent="0.2">
      <c r="B127" s="369"/>
    </row>
    <row r="128" spans="2:2" x14ac:dyDescent="0.2">
      <c r="B128" s="369"/>
    </row>
    <row r="129" spans="2:2" x14ac:dyDescent="0.2">
      <c r="B129" s="369"/>
    </row>
    <row r="130" spans="2:2" x14ac:dyDescent="0.2">
      <c r="B130" s="369"/>
    </row>
    <row r="131" spans="2:2" x14ac:dyDescent="0.2">
      <c r="B131" s="369"/>
    </row>
    <row r="132" spans="2:2" x14ac:dyDescent="0.2">
      <c r="B132" s="369"/>
    </row>
    <row r="133" spans="2:2" x14ac:dyDescent="0.2">
      <c r="B133" s="369"/>
    </row>
    <row r="134" spans="2:2" x14ac:dyDescent="0.2">
      <c r="B134" s="369"/>
    </row>
    <row r="135" spans="2:2" x14ac:dyDescent="0.2">
      <c r="B135" s="369"/>
    </row>
    <row r="136" spans="2:2" x14ac:dyDescent="0.2">
      <c r="B136" s="369"/>
    </row>
    <row r="137" spans="2:2" x14ac:dyDescent="0.2">
      <c r="B137" s="369"/>
    </row>
    <row r="138" spans="2:2" x14ac:dyDescent="0.2">
      <c r="B138" s="369"/>
    </row>
    <row r="139" spans="2:2" x14ac:dyDescent="0.2">
      <c r="B139" s="369"/>
    </row>
    <row r="140" spans="2:2" x14ac:dyDescent="0.2">
      <c r="B140" s="369"/>
    </row>
    <row r="141" spans="2:2" x14ac:dyDescent="0.2">
      <c r="B141" s="369"/>
    </row>
    <row r="142" spans="2:2" x14ac:dyDescent="0.2">
      <c r="B142" s="369"/>
    </row>
    <row r="143" spans="2:2" x14ac:dyDescent="0.2">
      <c r="B143" s="369"/>
    </row>
    <row r="144" spans="2:2" x14ac:dyDescent="0.2">
      <c r="B144" s="583"/>
    </row>
    <row r="145" spans="2:2" x14ac:dyDescent="0.2">
      <c r="B145" s="583"/>
    </row>
    <row r="146" spans="2:2" x14ac:dyDescent="0.2">
      <c r="B146" s="369"/>
    </row>
    <row r="147" spans="2:2" x14ac:dyDescent="0.2">
      <c r="B147" s="369"/>
    </row>
    <row r="148" spans="2:2" x14ac:dyDescent="0.2">
      <c r="B148" s="369"/>
    </row>
    <row r="149" spans="2:2" x14ac:dyDescent="0.2">
      <c r="B149" s="369"/>
    </row>
    <row r="150" spans="2:2" x14ac:dyDescent="0.2">
      <c r="B150" s="369"/>
    </row>
    <row r="151" spans="2:2" x14ac:dyDescent="0.2">
      <c r="B151" s="369"/>
    </row>
    <row r="152" spans="2:2" x14ac:dyDescent="0.2">
      <c r="B152" s="369"/>
    </row>
    <row r="153" spans="2:2" x14ac:dyDescent="0.2">
      <c r="B153" s="369"/>
    </row>
    <row r="154" spans="2:2" x14ac:dyDescent="0.2">
      <c r="B154" s="369"/>
    </row>
    <row r="155" spans="2:2" x14ac:dyDescent="0.2">
      <c r="B155" s="369"/>
    </row>
    <row r="156" spans="2:2" x14ac:dyDescent="0.2">
      <c r="B156" s="369"/>
    </row>
    <row r="157" spans="2:2" x14ac:dyDescent="0.2">
      <c r="B157" s="369"/>
    </row>
    <row r="158" spans="2:2" x14ac:dyDescent="0.2">
      <c r="B158" s="369"/>
    </row>
    <row r="159" spans="2:2" x14ac:dyDescent="0.2">
      <c r="B159" s="369"/>
    </row>
    <row r="160" spans="2:2" x14ac:dyDescent="0.2">
      <c r="B160" s="583"/>
    </row>
    <row r="161" spans="2:2" x14ac:dyDescent="0.2">
      <c r="B161" s="369"/>
    </row>
    <row r="162" spans="2:2" x14ac:dyDescent="0.2">
      <c r="B162" s="583"/>
    </row>
    <row r="163" spans="2:2" x14ac:dyDescent="0.2">
      <c r="B163" s="369"/>
    </row>
    <row r="164" spans="2:2" x14ac:dyDescent="0.2">
      <c r="B164" s="369"/>
    </row>
    <row r="165" spans="2:2" x14ac:dyDescent="0.2">
      <c r="B165" s="369"/>
    </row>
    <row r="166" spans="2:2" x14ac:dyDescent="0.2">
      <c r="B166" s="369"/>
    </row>
    <row r="167" spans="2:2" x14ac:dyDescent="0.2">
      <c r="B167" s="369"/>
    </row>
    <row r="168" spans="2:2" x14ac:dyDescent="0.2">
      <c r="B168" s="369"/>
    </row>
    <row r="169" spans="2:2" x14ac:dyDescent="0.2">
      <c r="B169" s="369"/>
    </row>
    <row r="170" spans="2:2" x14ac:dyDescent="0.2">
      <c r="B170" s="369"/>
    </row>
    <row r="171" spans="2:2" x14ac:dyDescent="0.2">
      <c r="B171" s="369"/>
    </row>
    <row r="172" spans="2:2" x14ac:dyDescent="0.2">
      <c r="B172" s="369"/>
    </row>
    <row r="173" spans="2:2" x14ac:dyDescent="0.2">
      <c r="B173" s="369"/>
    </row>
    <row r="174" spans="2:2" x14ac:dyDescent="0.2">
      <c r="B174" s="369"/>
    </row>
    <row r="175" spans="2:2" x14ac:dyDescent="0.2">
      <c r="B175" s="369"/>
    </row>
    <row r="176" spans="2:2" x14ac:dyDescent="0.2">
      <c r="B176" s="369"/>
    </row>
    <row r="177" spans="2:2" x14ac:dyDescent="0.2">
      <c r="B177" s="369"/>
    </row>
    <row r="178" spans="2:2" x14ac:dyDescent="0.2">
      <c r="B178" s="369"/>
    </row>
    <row r="179" spans="2:2" x14ac:dyDescent="0.2">
      <c r="B179" s="369"/>
    </row>
    <row r="180" spans="2:2" x14ac:dyDescent="0.2">
      <c r="B180" s="369"/>
    </row>
    <row r="181" spans="2:2" x14ac:dyDescent="0.2">
      <c r="B181" s="369"/>
    </row>
    <row r="182" spans="2:2" x14ac:dyDescent="0.2">
      <c r="B182" s="369"/>
    </row>
    <row r="183" spans="2:2" x14ac:dyDescent="0.2">
      <c r="B183" s="369"/>
    </row>
    <row r="184" spans="2:2" x14ac:dyDescent="0.2">
      <c r="B184" s="369"/>
    </row>
    <row r="185" spans="2:2" x14ac:dyDescent="0.2">
      <c r="B185" s="369"/>
    </row>
    <row r="186" spans="2:2" x14ac:dyDescent="0.2">
      <c r="B186" s="369"/>
    </row>
    <row r="187" spans="2:2" x14ac:dyDescent="0.2">
      <c r="B187" s="369"/>
    </row>
    <row r="188" spans="2:2" x14ac:dyDescent="0.2">
      <c r="B188" s="369"/>
    </row>
    <row r="189" spans="2:2" x14ac:dyDescent="0.2">
      <c r="B189" s="587"/>
    </row>
    <row r="190" spans="2:2" x14ac:dyDescent="0.2">
      <c r="B190" s="369"/>
    </row>
    <row r="191" spans="2:2" x14ac:dyDescent="0.2">
      <c r="B191" s="369"/>
    </row>
    <row r="192" spans="2:2" x14ac:dyDescent="0.2">
      <c r="B192" s="369"/>
    </row>
    <row r="193" spans="2:2" x14ac:dyDescent="0.2">
      <c r="B193" s="369"/>
    </row>
    <row r="194" spans="2:2" x14ac:dyDescent="0.2">
      <c r="B194" s="369"/>
    </row>
    <row r="195" spans="2:2" x14ac:dyDescent="0.2">
      <c r="B195" s="369"/>
    </row>
    <row r="196" spans="2:2" x14ac:dyDescent="0.2">
      <c r="B196" s="369"/>
    </row>
    <row r="197" spans="2:2" x14ac:dyDescent="0.2">
      <c r="B197" s="369"/>
    </row>
    <row r="198" spans="2:2" x14ac:dyDescent="0.2">
      <c r="B198" s="369"/>
    </row>
    <row r="199" spans="2:2" x14ac:dyDescent="0.2">
      <c r="B199" s="369"/>
    </row>
    <row r="200" spans="2:2" x14ac:dyDescent="0.2">
      <c r="B200" s="369"/>
    </row>
    <row r="201" spans="2:2" x14ac:dyDescent="0.2">
      <c r="B201" s="369"/>
    </row>
    <row r="202" spans="2:2" x14ac:dyDescent="0.2">
      <c r="B202" s="369"/>
    </row>
    <row r="203" spans="2:2" x14ac:dyDescent="0.2">
      <c r="B203" s="369"/>
    </row>
    <row r="204" spans="2:2" x14ac:dyDescent="0.2">
      <c r="B204" s="369"/>
    </row>
    <row r="205" spans="2:2" x14ac:dyDescent="0.2">
      <c r="B205" s="369"/>
    </row>
    <row r="206" spans="2:2" x14ac:dyDescent="0.2">
      <c r="B206" s="369"/>
    </row>
    <row r="207" spans="2:2" x14ac:dyDescent="0.2">
      <c r="B207" s="369"/>
    </row>
    <row r="208" spans="2:2" x14ac:dyDescent="0.2">
      <c r="B208" s="369"/>
    </row>
    <row r="209" spans="2:2" x14ac:dyDescent="0.2">
      <c r="B209" s="369"/>
    </row>
    <row r="210" spans="2:2" x14ac:dyDescent="0.2">
      <c r="B210" s="369"/>
    </row>
    <row r="211" spans="2:2" x14ac:dyDescent="0.2">
      <c r="B211" s="369"/>
    </row>
    <row r="212" spans="2:2" x14ac:dyDescent="0.2">
      <c r="B212" s="369"/>
    </row>
    <row r="213" spans="2:2" x14ac:dyDescent="0.2">
      <c r="B213" s="369"/>
    </row>
    <row r="214" spans="2:2" x14ac:dyDescent="0.2">
      <c r="B214" s="369"/>
    </row>
    <row r="215" spans="2:2" x14ac:dyDescent="0.2">
      <c r="B215" s="369"/>
    </row>
    <row r="216" spans="2:2" x14ac:dyDescent="0.2">
      <c r="B216" s="369"/>
    </row>
    <row r="217" spans="2:2" x14ac:dyDescent="0.2">
      <c r="B217" s="369"/>
    </row>
    <row r="218" spans="2:2" x14ac:dyDescent="0.2">
      <c r="B218" s="369"/>
    </row>
    <row r="219" spans="2:2" x14ac:dyDescent="0.2">
      <c r="B219" s="369"/>
    </row>
    <row r="220" spans="2:2" x14ac:dyDescent="0.2">
      <c r="B220" s="369"/>
    </row>
    <row r="221" spans="2:2" x14ac:dyDescent="0.2">
      <c r="B221" s="369"/>
    </row>
    <row r="222" spans="2:2" x14ac:dyDescent="0.2">
      <c r="B222" s="369"/>
    </row>
    <row r="223" spans="2:2" x14ac:dyDescent="0.2">
      <c r="B223" s="369"/>
    </row>
    <row r="224" spans="2:2" x14ac:dyDescent="0.2">
      <c r="B224" s="369"/>
    </row>
    <row r="225" spans="2:2" x14ac:dyDescent="0.2">
      <c r="B225" s="369"/>
    </row>
    <row r="226" spans="2:2" x14ac:dyDescent="0.2">
      <c r="B226" s="369"/>
    </row>
    <row r="227" spans="2:2" x14ac:dyDescent="0.2">
      <c r="B227" s="369"/>
    </row>
    <row r="228" spans="2:2" x14ac:dyDescent="0.2">
      <c r="B228" s="369"/>
    </row>
    <row r="229" spans="2:2" x14ac:dyDescent="0.2">
      <c r="B229" s="369"/>
    </row>
    <row r="230" spans="2:2" x14ac:dyDescent="0.2">
      <c r="B230" s="369"/>
    </row>
    <row r="231" spans="2:2" x14ac:dyDescent="0.2">
      <c r="B231" s="369"/>
    </row>
    <row r="232" spans="2:2" x14ac:dyDescent="0.2">
      <c r="B232" s="369"/>
    </row>
    <row r="233" spans="2:2" x14ac:dyDescent="0.2">
      <c r="B233" s="369"/>
    </row>
    <row r="234" spans="2:2" x14ac:dyDescent="0.2">
      <c r="B234" s="369"/>
    </row>
    <row r="235" spans="2:2" x14ac:dyDescent="0.2">
      <c r="B235" s="369"/>
    </row>
    <row r="236" spans="2:2" x14ac:dyDescent="0.2">
      <c r="B236" s="369"/>
    </row>
    <row r="237" spans="2:2" x14ac:dyDescent="0.2">
      <c r="B237" s="369"/>
    </row>
    <row r="238" spans="2:2" x14ac:dyDescent="0.2">
      <c r="B238" s="369"/>
    </row>
    <row r="239" spans="2:2" x14ac:dyDescent="0.2">
      <c r="B239" s="369"/>
    </row>
    <row r="240" spans="2:2" x14ac:dyDescent="0.2">
      <c r="B240" s="369"/>
    </row>
    <row r="241" spans="2:2" x14ac:dyDescent="0.2">
      <c r="B241" s="369"/>
    </row>
    <row r="242" spans="2:2" x14ac:dyDescent="0.2">
      <c r="B242" s="369"/>
    </row>
    <row r="243" spans="2:2" x14ac:dyDescent="0.2">
      <c r="B243" s="369"/>
    </row>
    <row r="244" spans="2:2" x14ac:dyDescent="0.2">
      <c r="B244" s="369"/>
    </row>
    <row r="245" spans="2:2" x14ac:dyDescent="0.2">
      <c r="B245" s="369"/>
    </row>
    <row r="246" spans="2:2" x14ac:dyDescent="0.2">
      <c r="B246" s="369"/>
    </row>
    <row r="247" spans="2:2" x14ac:dyDescent="0.2">
      <c r="B247" s="369"/>
    </row>
    <row r="248" spans="2:2" x14ac:dyDescent="0.2">
      <c r="B248" s="369"/>
    </row>
    <row r="249" spans="2:2" x14ac:dyDescent="0.2">
      <c r="B249" s="369"/>
    </row>
    <row r="250" spans="2:2" x14ac:dyDescent="0.2">
      <c r="B250" s="369"/>
    </row>
    <row r="251" spans="2:2" x14ac:dyDescent="0.2">
      <c r="B251" s="369"/>
    </row>
    <row r="252" spans="2:2" x14ac:dyDescent="0.2">
      <c r="B252" s="369"/>
    </row>
    <row r="253" spans="2:2" x14ac:dyDescent="0.2">
      <c r="B253" s="369"/>
    </row>
    <row r="254" spans="2:2" x14ac:dyDescent="0.2">
      <c r="B254" s="369"/>
    </row>
    <row r="255" spans="2:2" x14ac:dyDescent="0.2">
      <c r="B255" s="369"/>
    </row>
    <row r="256" spans="2:2" x14ac:dyDescent="0.2">
      <c r="B256" s="369"/>
    </row>
    <row r="257" spans="2:2" x14ac:dyDescent="0.2">
      <c r="B257" s="369"/>
    </row>
    <row r="258" spans="2:2" x14ac:dyDescent="0.2">
      <c r="B258" s="369"/>
    </row>
    <row r="259" spans="2:2" x14ac:dyDescent="0.2">
      <c r="B259" s="369"/>
    </row>
    <row r="260" spans="2:2" x14ac:dyDescent="0.2">
      <c r="B260" s="369"/>
    </row>
    <row r="261" spans="2:2" x14ac:dyDescent="0.2">
      <c r="B261" s="369"/>
    </row>
    <row r="262" spans="2:2" x14ac:dyDescent="0.2">
      <c r="B262" s="369"/>
    </row>
    <row r="263" spans="2:2" x14ac:dyDescent="0.2">
      <c r="B263" s="583"/>
    </row>
    <row r="264" spans="2:2" x14ac:dyDescent="0.2">
      <c r="B264" s="369"/>
    </row>
    <row r="265" spans="2:2" x14ac:dyDescent="0.2">
      <c r="B265" s="369"/>
    </row>
    <row r="266" spans="2:2" x14ac:dyDescent="0.2">
      <c r="B266" s="369"/>
    </row>
    <row r="267" spans="2:2" x14ac:dyDescent="0.2">
      <c r="B267" s="369"/>
    </row>
    <row r="268" spans="2:2" x14ac:dyDescent="0.2">
      <c r="B268" s="369"/>
    </row>
    <row r="269" spans="2:2" x14ac:dyDescent="0.2">
      <c r="B269" s="369"/>
    </row>
    <row r="270" spans="2:2" x14ac:dyDescent="0.2">
      <c r="B270" s="369"/>
    </row>
    <row r="271" spans="2:2" x14ac:dyDescent="0.2">
      <c r="B271" s="369"/>
    </row>
    <row r="272" spans="2:2" x14ac:dyDescent="0.2">
      <c r="B272" s="369"/>
    </row>
    <row r="273" spans="2:2" x14ac:dyDescent="0.2">
      <c r="B273" s="369"/>
    </row>
    <row r="274" spans="2:2" x14ac:dyDescent="0.2">
      <c r="B274" s="369"/>
    </row>
    <row r="275" spans="2:2" x14ac:dyDescent="0.2">
      <c r="B275" s="369"/>
    </row>
    <row r="276" spans="2:2" x14ac:dyDescent="0.2">
      <c r="B276" s="369"/>
    </row>
    <row r="277" spans="2:2" x14ac:dyDescent="0.2">
      <c r="B277" s="369"/>
    </row>
    <row r="278" spans="2:2" x14ac:dyDescent="0.2">
      <c r="B278" s="369"/>
    </row>
    <row r="279" spans="2:2" x14ac:dyDescent="0.2">
      <c r="B279" s="369"/>
    </row>
    <row r="280" spans="2:2" x14ac:dyDescent="0.2">
      <c r="B280" s="369"/>
    </row>
    <row r="281" spans="2:2" x14ac:dyDescent="0.2">
      <c r="B281" s="369"/>
    </row>
    <row r="282" spans="2:2" x14ac:dyDescent="0.2">
      <c r="B282" s="369"/>
    </row>
    <row r="283" spans="2:2" x14ac:dyDescent="0.2">
      <c r="B283" s="369"/>
    </row>
    <row r="284" spans="2:2" x14ac:dyDescent="0.2">
      <c r="B284" s="369"/>
    </row>
    <row r="285" spans="2:2" x14ac:dyDescent="0.2">
      <c r="B285" s="369"/>
    </row>
  </sheetData>
  <autoFilter ref="A2:C35" xr:uid="{00000000-0009-0000-0000-000011000000}"/>
  <phoneticPr fontId="8"/>
  <conditionalFormatting sqref="B3:B14 B16:B37 B53:B285">
    <cfRule type="expression" dxfId="1" priority="14">
      <formula>AND(#REF!&lt;&gt;"",#REF!&lt;TODAY())</formula>
    </cfRule>
  </conditionalFormatting>
  <conditionalFormatting sqref="B15">
    <cfRule type="expression" dxfId="0" priority="26">
      <formula>AND(#REF!&lt;&gt;"",#REF!&lt;=TODAY())</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EB560FC7578254D85611419465C1311" ma:contentTypeVersion="" ma:contentTypeDescription="新しいドキュメントを作成します。" ma:contentTypeScope="" ma:versionID="324e6e378d7b050820c76608d789d5ea">
  <xsd:schema xmlns:xsd="http://www.w3.org/2001/XMLSchema" xmlns:xs="http://www.w3.org/2001/XMLSchema" xmlns:p="http://schemas.microsoft.com/office/2006/metadata/properties" xmlns:ns2="27230d94-072a-4e50-9020-b8e5c7c4429c" xmlns:ns3="ebd74e8c-fe99-4e62-b6e0-c5948f3b9bc5" targetNamespace="http://schemas.microsoft.com/office/2006/metadata/properties" ma:root="true" ma:fieldsID="684c241f4d12e171428b7b206b23bdb2" ns2:_="" ns3:_="">
    <xsd:import namespace="27230d94-072a-4e50-9020-b8e5c7c4429c"/>
    <xsd:import namespace="ebd74e8c-fe99-4e62-b6e0-c5948f3b9bc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230d94-072a-4e50-9020-b8e5c7c4429c" elementFormDefault="qualified">
    <xsd:import namespace="http://schemas.microsoft.com/office/2006/documentManagement/types"/>
    <xsd:import namespace="http://schemas.microsoft.com/office/infopath/2007/PartnerControls"/>
    <xsd:element name="SharedWithUsers" ma:index="8" nillable="true" ma:displayName="共有相手"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d74e8c-fe99-4e62-b6e0-c5948f3b9bc5"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BAD0AA4-3A57-4A7A-B11F-0E1ED80AE484}">
  <ds:schemaRefs>
    <ds:schemaRef ds:uri="http://schemas.microsoft.com/sharepoint/v3/contenttype/forms"/>
  </ds:schemaRefs>
</ds:datastoreItem>
</file>

<file path=customXml/itemProps2.xml><?xml version="1.0" encoding="utf-8"?>
<ds:datastoreItem xmlns:ds="http://schemas.openxmlformats.org/officeDocument/2006/customXml" ds:itemID="{803A951F-B842-4319-8EB6-2167142E2A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7230d94-072a-4e50-9020-b8e5c7c4429c"/>
    <ds:schemaRef ds:uri="ebd74e8c-fe99-4e62-b6e0-c5948f3b9b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A4D2BE9-822C-4EE6-A500-DA65D650400A}">
  <ds:schemaRefs>
    <ds:schemaRef ds:uri="http://schemas.microsoft.com/office/2006/documentManagement/types"/>
    <ds:schemaRef ds:uri="http://purl.org/dc/terms/"/>
    <ds:schemaRef ds:uri="http://schemas.microsoft.com/office/2006/metadata/properties"/>
    <ds:schemaRef ds:uri="http://purl.org/dc/dcmitype/"/>
    <ds:schemaRef ds:uri="ebd74e8c-fe99-4e62-b6e0-c5948f3b9bc5"/>
    <ds:schemaRef ds:uri="http://schemas.microsoft.com/office/infopath/2007/PartnerControls"/>
    <ds:schemaRef ds:uri="http://www.w3.org/XML/1998/namespace"/>
    <ds:schemaRef ds:uri="http://purl.org/dc/elements/1.1/"/>
    <ds:schemaRef ds:uri="http://schemas.openxmlformats.org/package/2006/metadata/core-properties"/>
    <ds:schemaRef ds:uri="27230d94-072a-4e50-9020-b8e5c7c4429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17</vt:i4>
      </vt:variant>
    </vt:vector>
  </HeadingPairs>
  <TitlesOfParts>
    <vt:vector size="35" baseType="lpstr">
      <vt:lpstr>受託研究算定要領について</vt:lpstr>
      <vt:lpstr>症例費に関する1症例あたりの算出方法</vt:lpstr>
      <vt:lpstr>PROFILE入力</vt:lpstr>
      <vt:lpstr>積算書</vt:lpstr>
      <vt:lpstr>別添1医薬品算定要領</vt:lpstr>
      <vt:lpstr>別添2医療機器算定要領</vt:lpstr>
      <vt:lpstr>別添3体外診算定要領</vt:lpstr>
      <vt:lpstr>別添4使用成績調査</vt:lpstr>
      <vt:lpstr>別添5副作用・感染算定要領</vt:lpstr>
      <vt:lpstr>別添6その他の受託研究</vt:lpstr>
      <vt:lpstr>別紙１</vt:lpstr>
      <vt:lpstr>別紙２</vt:lpstr>
      <vt:lpstr>別紙３</vt:lpstr>
      <vt:lpstr>別紙４</vt:lpstr>
      <vt:lpstr>受領伝票（製販後調査（使用成績・特定使用成績）</vt:lpstr>
      <vt:lpstr>受領伝票（製販後調査（副作用・感染症報告）</vt:lpstr>
      <vt:lpstr>債権</vt:lpstr>
      <vt:lpstr>分担医師</vt:lpstr>
      <vt:lpstr>PROFILE入力!Print_Area</vt:lpstr>
      <vt:lpstr>債権!Print_Area</vt:lpstr>
      <vt:lpstr>受託研究算定要領について!Print_Area</vt:lpstr>
      <vt:lpstr>'受領伝票（製販後調査（使用成績・特定使用成績）'!Print_Area</vt:lpstr>
      <vt:lpstr>'受領伝票（製販後調査（副作用・感染症報告）'!Print_Area</vt:lpstr>
      <vt:lpstr>症例費に関する1症例あたりの算出方法!Print_Area</vt:lpstr>
      <vt:lpstr>積算書!Print_Area</vt:lpstr>
      <vt:lpstr>別紙１!Print_Area</vt:lpstr>
      <vt:lpstr>別紙２!Print_Area</vt:lpstr>
      <vt:lpstr>別紙３!Print_Area</vt:lpstr>
      <vt:lpstr>別紙４!Print_Area</vt:lpstr>
      <vt:lpstr>別添1医薬品算定要領!Print_Area</vt:lpstr>
      <vt:lpstr>別添2医療機器算定要領!Print_Area</vt:lpstr>
      <vt:lpstr>別添3体外診算定要領!Print_Area</vt:lpstr>
      <vt:lpstr>別添4使用成績調査!Print_Area</vt:lpstr>
      <vt:lpstr>別添5副作用・感染算定要領!Print_Area</vt:lpstr>
      <vt:lpstr>別添6その他の受託研究!Print_Area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2019-04-23T17:22:07Z</cp:lastPrinted>
  <dcterms:created xsi:type="dcterms:W3CDTF">2010-03-15T07:47:04Z</dcterms:created>
  <dcterms:modified xsi:type="dcterms:W3CDTF">2024-01-31T07:15:07Z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0x0101002EB560FC7578254D85611419465C1311</vt:lpwstr>
  </property>
</Properties>
</file>